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uraan\OneDrive - Motus Corporation\Desktop\"/>
    </mc:Choice>
  </mc:AlternateContent>
  <xr:revisionPtr revIDLastSave="1" documentId="13_ncr:1_{6F4FDE9B-3E16-4F23-A1A8-DBBDCF3AB87F}" xr6:coauthVersionLast="36" xr6:coauthVersionMax="46" xr10:uidLastSave="{D2B6056D-20F9-4161-A91E-F528B737B6BE}"/>
  <bookViews>
    <workbookView xWindow="-105" yWindow="-105" windowWidth="23250" windowHeight="12570" xr2:uid="{00000000-000D-0000-FFFF-FFFF00000000}"/>
  </bookViews>
  <sheets>
    <sheet name="DEALER BILLING" sheetId="1" r:id="rId1"/>
    <sheet name="RETAIL PRICING" sheetId="9" r:id="rId2"/>
    <sheet name="EMBASSY &amp; PARAPLEGIC" sheetId="12" r:id="rId3"/>
    <sheet name="F BENEFIT 01 Apr18" sheetId="18" state="hidden" r:id="rId4"/>
    <sheet name="F BENEFIT 01 Jan 2017 -Feb2017" sheetId="17" state="hidden" r:id="rId5"/>
    <sheet name="F BENEFIT 17 OCT16 ONWARDS" sheetId="16" state="hidden" r:id="rId6"/>
    <sheet name="F BENEFIT MAR16 TO 16 OCT16" sheetId="15" state="hidden" r:id="rId7"/>
    <sheet name="F BENEFIT MAR15-FEB16" sheetId="14" state="hidden" r:id="rId8"/>
  </sheets>
  <definedNames>
    <definedName name="_xlnm._FilterDatabase" localSheetId="0" hidden="1">'DEALER BILLING'!#REF!</definedName>
    <definedName name="_xlnm._FilterDatabase" localSheetId="2" hidden="1">'EMBASSY &amp; PARAPLEGIC'!#REF!</definedName>
    <definedName name="_xlnm._FilterDatabase" localSheetId="3" hidden="1">'F BENEFIT 01 Apr18'!#REF!</definedName>
    <definedName name="_xlnm._FilterDatabase" localSheetId="4" hidden="1">'F BENEFIT 01 Jan 2017 -Feb2017'!#REF!</definedName>
    <definedName name="_xlnm._FilterDatabase" localSheetId="5" hidden="1">'F BENEFIT 17 OCT16 ONWARDS'!$H$1:$H$254</definedName>
    <definedName name="_xlnm._FilterDatabase" localSheetId="7" hidden="1">'F BENEFIT MAR15-FEB16'!$H$1:$H$286</definedName>
    <definedName name="_xlnm._FilterDatabase" localSheetId="6" hidden="1">'F BENEFIT MAR16 TO 16 OCT16'!$H$1:$H$296</definedName>
    <definedName name="_xlnm._FilterDatabase" localSheetId="1" hidden="1">'RETAIL PRICING'!#REF!</definedName>
    <definedName name="_xlnm.Print_Area" localSheetId="0">'DEALER BILLING'!$A$15:$H$170</definedName>
    <definedName name="_xlnm.Print_Area" localSheetId="2">'EMBASSY &amp; PARAPLEGIC'!$A$1:$J$169</definedName>
    <definedName name="_xlnm.Print_Area" localSheetId="3">'F BENEFIT 01 Apr18'!$B$1:$G$176</definedName>
    <definedName name="_xlnm.Print_Area" localSheetId="4">'F BENEFIT 01 Jan 2017 -Feb2017'!$B$1:$G$209</definedName>
    <definedName name="_xlnm.Print_Area" localSheetId="5">'F BENEFIT 17 OCT16 ONWARDS'!$B$1:$G$189</definedName>
    <definedName name="_xlnm.Print_Area" localSheetId="7">'F BENEFIT MAR15-FEB16'!$B$1:$G$221</definedName>
    <definedName name="_xlnm.Print_Area" localSheetId="6">'F BENEFIT MAR16 TO 16 OCT16'!$B$1:$G$231</definedName>
    <definedName name="_xlnm.Print_Area" localSheetId="1">'RETAIL PRICING'!$A$15:$F$169</definedName>
    <definedName name="_xlnm.Print_Area">#REF!</definedName>
    <definedName name="_xlnm.Print_Titles" localSheetId="0">'DEALER BILLING'!$1:$14</definedName>
    <definedName name="_xlnm.Print_Titles" localSheetId="2">'EMBASSY &amp; PARAPLEGIC'!$1:$13</definedName>
    <definedName name="_xlnm.Print_Titles" localSheetId="3">'F BENEFIT 01 Apr18'!$1:$14</definedName>
    <definedName name="_xlnm.Print_Titles" localSheetId="4">'F BENEFIT 01 Jan 2017 -Feb2017'!$1:$14</definedName>
    <definedName name="_xlnm.Print_Titles" localSheetId="5">'F BENEFIT 17 OCT16 ONWARDS'!$1:$14</definedName>
    <definedName name="_xlnm.Print_Titles" localSheetId="7">'F BENEFIT MAR15-FEB16'!$1:$14</definedName>
    <definedName name="_xlnm.Print_Titles" localSheetId="6">'F BENEFIT MAR16 TO 16 OCT16'!$1:$14</definedName>
    <definedName name="_xlnm.Print_Titles" localSheetId="1">'RETAIL PRICING'!$1:$13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0" i="18" l="1"/>
  <c r="B140" i="18"/>
  <c r="B142" i="18"/>
  <c r="B141" i="18"/>
  <c r="B137" i="18"/>
  <c r="C139" i="18"/>
  <c r="B139" i="18"/>
  <c r="C136" i="18"/>
  <c r="B136" i="18"/>
  <c r="C54" i="18"/>
  <c r="B54" i="18"/>
  <c r="A54" i="18"/>
  <c r="C53" i="18"/>
  <c r="B53" i="18"/>
  <c r="A53" i="18"/>
  <c r="C52" i="18"/>
  <c r="B52" i="18"/>
  <c r="A52" i="18"/>
  <c r="C120" i="18"/>
  <c r="B120" i="18"/>
  <c r="C119" i="18"/>
  <c r="B119" i="18"/>
  <c r="C94" i="18" l="1"/>
  <c r="B94" i="18"/>
  <c r="A94" i="18"/>
  <c r="B11" i="18"/>
  <c r="D95" i="18" l="1"/>
  <c r="B95" i="18"/>
  <c r="D85" i="18"/>
  <c r="B85" i="18"/>
  <c r="D66" i="18"/>
  <c r="B66" i="18"/>
  <c r="D55" i="18"/>
  <c r="B55" i="18"/>
  <c r="D43" i="18"/>
  <c r="B43" i="18"/>
  <c r="C168" i="18" l="1"/>
  <c r="B168" i="18"/>
  <c r="A168" i="18"/>
  <c r="C166" i="18" l="1"/>
  <c r="B166" i="18"/>
  <c r="A166" i="18"/>
  <c r="B108" i="18" l="1"/>
  <c r="A108" i="18"/>
  <c r="B107" i="18"/>
  <c r="A107" i="18"/>
  <c r="C106" i="18"/>
  <c r="B106" i="18"/>
  <c r="A106" i="18"/>
  <c r="C105" i="18"/>
  <c r="B105" i="18"/>
  <c r="A105" i="18"/>
  <c r="B103" i="18"/>
  <c r="B130" i="18"/>
  <c r="B129" i="18"/>
  <c r="C128" i="18"/>
  <c r="B128" i="18"/>
  <c r="A128" i="18"/>
  <c r="C127" i="18"/>
  <c r="B127" i="18"/>
  <c r="A127" i="18"/>
  <c r="C126" i="18"/>
  <c r="B126" i="18"/>
  <c r="A126" i="18"/>
  <c r="B124" i="18"/>
  <c r="C171" i="18"/>
  <c r="C170" i="18"/>
  <c r="C169" i="18"/>
  <c r="C167" i="18"/>
  <c r="C165" i="18"/>
  <c r="C158" i="18"/>
  <c r="C151" i="18"/>
  <c r="C150" i="18"/>
  <c r="C149" i="18"/>
  <c r="C148" i="18"/>
  <c r="C147" i="18"/>
  <c r="C146" i="18"/>
  <c r="C118" i="18"/>
  <c r="C117" i="18"/>
  <c r="C116" i="18"/>
  <c r="C115" i="18"/>
  <c r="C114" i="18"/>
  <c r="C113" i="18"/>
  <c r="C112" i="18"/>
  <c r="C159" i="18"/>
  <c r="C93" i="18"/>
  <c r="C92" i="18"/>
  <c r="C84" i="18"/>
  <c r="C83" i="18"/>
  <c r="C82" i="18"/>
  <c r="C81" i="18"/>
  <c r="C65" i="18"/>
  <c r="C64" i="18"/>
  <c r="C63" i="18"/>
  <c r="C62" i="18"/>
  <c r="C61" i="18"/>
  <c r="C51" i="18"/>
  <c r="C50" i="18"/>
  <c r="C49" i="18"/>
  <c r="C42" i="18"/>
  <c r="C41" i="18"/>
  <c r="C40" i="18"/>
  <c r="C39" i="18"/>
  <c r="C35" i="18"/>
  <c r="C34" i="18"/>
  <c r="C28" i="18"/>
  <c r="C27" i="18"/>
  <c r="C26" i="18"/>
  <c r="C25" i="18"/>
  <c r="C19" i="18"/>
  <c r="B176" i="18"/>
  <c r="B173" i="18"/>
  <c r="B172" i="18"/>
  <c r="B171" i="18"/>
  <c r="A171" i="18"/>
  <c r="B170" i="18"/>
  <c r="A170" i="18"/>
  <c r="B169" i="18"/>
  <c r="A169" i="18"/>
  <c r="B167" i="18"/>
  <c r="A167" i="18"/>
  <c r="B165" i="18"/>
  <c r="A165" i="18"/>
  <c r="B163" i="18"/>
  <c r="B161" i="18"/>
  <c r="B160" i="18"/>
  <c r="B158" i="18"/>
  <c r="A158" i="18"/>
  <c r="B156" i="18"/>
  <c r="B153" i="18"/>
  <c r="B152" i="18"/>
  <c r="B151" i="18"/>
  <c r="A151" i="18"/>
  <c r="B150" i="18"/>
  <c r="A150" i="18"/>
  <c r="B149" i="18"/>
  <c r="A149" i="18"/>
  <c r="B148" i="18"/>
  <c r="A148" i="18"/>
  <c r="B147" i="18"/>
  <c r="A147" i="18"/>
  <c r="B146" i="18"/>
  <c r="A146" i="18"/>
  <c r="B144" i="18"/>
  <c r="B122" i="18"/>
  <c r="B121" i="18"/>
  <c r="B118" i="18"/>
  <c r="A118" i="18"/>
  <c r="B117" i="18"/>
  <c r="A117" i="18"/>
  <c r="B116" i="18"/>
  <c r="A116" i="18"/>
  <c r="B115" i="18"/>
  <c r="A115" i="18"/>
  <c r="B114" i="18"/>
  <c r="A114" i="18"/>
  <c r="B113" i="18"/>
  <c r="A113" i="18"/>
  <c r="B112" i="18"/>
  <c r="A112" i="18"/>
  <c r="B110" i="18"/>
  <c r="B99" i="18"/>
  <c r="B97" i="18"/>
  <c r="B96" i="18"/>
  <c r="B159" i="18"/>
  <c r="A159" i="18"/>
  <c r="B93" i="18"/>
  <c r="A93" i="18"/>
  <c r="B92" i="18"/>
  <c r="A92" i="18"/>
  <c r="B90" i="18"/>
  <c r="B87" i="18"/>
  <c r="B86" i="18"/>
  <c r="B84" i="18"/>
  <c r="A84" i="18"/>
  <c r="B83" i="18"/>
  <c r="A83" i="18"/>
  <c r="B82" i="18"/>
  <c r="A82" i="18"/>
  <c r="B81" i="18"/>
  <c r="A81" i="18"/>
  <c r="B79" i="18"/>
  <c r="B68" i="18"/>
  <c r="B67" i="18"/>
  <c r="B65" i="18"/>
  <c r="A65" i="18"/>
  <c r="B64" i="18"/>
  <c r="A64" i="18"/>
  <c r="B63" i="18"/>
  <c r="A63" i="18"/>
  <c r="B62" i="18"/>
  <c r="A62" i="18"/>
  <c r="B61" i="18"/>
  <c r="A61" i="18"/>
  <c r="B59" i="18"/>
  <c r="B57" i="18"/>
  <c r="B56" i="18"/>
  <c r="B51" i="18"/>
  <c r="A51" i="18"/>
  <c r="B50" i="18"/>
  <c r="A50" i="18"/>
  <c r="B49" i="18"/>
  <c r="A49" i="18"/>
  <c r="B47" i="18"/>
  <c r="B45" i="18"/>
  <c r="B44" i="18"/>
  <c r="B42" i="18"/>
  <c r="A42" i="18"/>
  <c r="B41" i="18"/>
  <c r="A41" i="18"/>
  <c r="B40" i="18"/>
  <c r="A40" i="18"/>
  <c r="B39" i="18"/>
  <c r="A39" i="18"/>
  <c r="B37" i="18"/>
  <c r="B36" i="18"/>
  <c r="B35" i="18"/>
  <c r="A35" i="18"/>
  <c r="B34" i="18"/>
  <c r="A34" i="18"/>
  <c r="B33" i="18"/>
  <c r="B31" i="18"/>
  <c r="B30" i="18"/>
  <c r="B29" i="18"/>
  <c r="B28" i="18"/>
  <c r="A28" i="18"/>
  <c r="B27" i="18"/>
  <c r="A27" i="18"/>
  <c r="B26" i="18"/>
  <c r="A26" i="18"/>
  <c r="B25" i="18"/>
  <c r="A25" i="18"/>
  <c r="B23" i="18"/>
  <c r="B21" i="18"/>
  <c r="B20" i="18"/>
  <c r="A20" i="18"/>
  <c r="B17" i="18"/>
  <c r="B19" i="18"/>
  <c r="A19" i="18"/>
  <c r="D29" i="18" l="1"/>
  <c r="G214" i="14"/>
  <c r="F214" i="14"/>
  <c r="E214" i="14"/>
  <c r="G213" i="14"/>
  <c r="F213" i="14"/>
  <c r="E213" i="14" s="1"/>
  <c r="E212" i="14"/>
  <c r="F212" i="14" s="1"/>
  <c r="G212" i="14" s="1"/>
  <c r="E211" i="14"/>
  <c r="F211" i="14" s="1"/>
  <c r="G211" i="14" s="1"/>
  <c r="E210" i="14"/>
  <c r="F210" i="14" s="1"/>
  <c r="G210" i="14" s="1"/>
  <c r="E209" i="14"/>
  <c r="F209" i="14" s="1"/>
  <c r="G209" i="14" s="1"/>
  <c r="E208" i="14"/>
  <c r="F208" i="14" s="1"/>
  <c r="G208" i="14" s="1"/>
  <c r="E201" i="14"/>
  <c r="F201" i="14" s="1"/>
  <c r="G201" i="14" s="1"/>
  <c r="E195" i="14"/>
  <c r="F195" i="14" s="1"/>
  <c r="G195" i="14" s="1"/>
  <c r="E188" i="14"/>
  <c r="F188" i="14" s="1"/>
  <c r="G188" i="14" s="1"/>
  <c r="E187" i="14"/>
  <c r="F187" i="14" s="1"/>
  <c r="G187" i="14" s="1"/>
  <c r="E186" i="14"/>
  <c r="F186" i="14" s="1"/>
  <c r="G186" i="14" s="1"/>
  <c r="E185" i="14"/>
  <c r="F185" i="14" s="1"/>
  <c r="G185" i="14" s="1"/>
  <c r="E184" i="14"/>
  <c r="F184" i="14" s="1"/>
  <c r="G184" i="14" s="1"/>
  <c r="E176" i="14"/>
  <c r="F176" i="14" s="1"/>
  <c r="G176" i="14" s="1"/>
  <c r="E175" i="14"/>
  <c r="F175" i="14" s="1"/>
  <c r="G175" i="14" s="1"/>
  <c r="E170" i="14"/>
  <c r="F170" i="14" s="1"/>
  <c r="G170" i="14" s="1"/>
  <c r="E169" i="14"/>
  <c r="F169" i="14" s="1"/>
  <c r="G169" i="14" s="1"/>
  <c r="E168" i="14"/>
  <c r="F168" i="14" s="1"/>
  <c r="G168" i="14" s="1"/>
  <c r="E167" i="14"/>
  <c r="F167" i="14" s="1"/>
  <c r="G167" i="14" s="1"/>
  <c r="E166" i="14"/>
  <c r="F166" i="14" s="1"/>
  <c r="G166" i="14" s="1"/>
  <c r="E159" i="14"/>
  <c r="F159" i="14" s="1"/>
  <c r="G159" i="14" s="1"/>
  <c r="E158" i="14"/>
  <c r="F158" i="14" s="1"/>
  <c r="G158" i="14" s="1"/>
  <c r="E157" i="14"/>
  <c r="F157" i="14" s="1"/>
  <c r="G157" i="14" s="1"/>
  <c r="E156" i="14"/>
  <c r="F156" i="14" s="1"/>
  <c r="G156" i="14" s="1"/>
  <c r="E155" i="14"/>
  <c r="F155" i="14" s="1"/>
  <c r="G155" i="14" s="1"/>
  <c r="E154" i="14"/>
  <c r="F154" i="14" s="1"/>
  <c r="G154" i="14" s="1"/>
  <c r="E153" i="14"/>
  <c r="F153" i="14" s="1"/>
  <c r="G153" i="14" s="1"/>
  <c r="E152" i="14"/>
  <c r="F152" i="14" s="1"/>
  <c r="G152" i="14" s="1"/>
  <c r="E151" i="14"/>
  <c r="F151" i="14" s="1"/>
  <c r="G151" i="14" s="1"/>
  <c r="E150" i="14"/>
  <c r="F150" i="14" s="1"/>
  <c r="G150" i="14" s="1"/>
  <c r="E149" i="14"/>
  <c r="F149" i="14" s="1"/>
  <c r="G149" i="14" s="1"/>
  <c r="E148" i="14"/>
  <c r="F148" i="14" s="1"/>
  <c r="G148" i="14" s="1"/>
  <c r="E147" i="14"/>
  <c r="F147" i="14" s="1"/>
  <c r="G147" i="14" s="1"/>
  <c r="E146" i="14"/>
  <c r="F146" i="14" s="1"/>
  <c r="G146" i="14" s="1"/>
  <c r="E136" i="14"/>
  <c r="F136" i="14" s="1"/>
  <c r="G136" i="14" s="1"/>
  <c r="E135" i="14"/>
  <c r="F135" i="14" s="1"/>
  <c r="G135" i="14" s="1"/>
  <c r="E134" i="14"/>
  <c r="F134" i="14" s="1"/>
  <c r="G134" i="14" s="1"/>
  <c r="E128" i="14"/>
  <c r="F128" i="14" s="1"/>
  <c r="G128" i="14" s="1"/>
  <c r="E127" i="14"/>
  <c r="F127" i="14" s="1"/>
  <c r="G127" i="14" s="1"/>
  <c r="E126" i="14"/>
  <c r="F126" i="14" s="1"/>
  <c r="G126" i="14" s="1"/>
  <c r="G119" i="14"/>
  <c r="F119" i="14"/>
  <c r="E119" i="14" s="1"/>
  <c r="E113" i="14"/>
  <c r="F113" i="14" s="1"/>
  <c r="G113" i="14" s="1"/>
  <c r="E112" i="14"/>
  <c r="F112" i="14" s="1"/>
  <c r="G112" i="14" s="1"/>
  <c r="E111" i="14"/>
  <c r="F111" i="14" s="1"/>
  <c r="G111" i="14" s="1"/>
  <c r="E110" i="14"/>
  <c r="F110" i="14" s="1"/>
  <c r="G110" i="14" s="1"/>
  <c r="G104" i="14"/>
  <c r="F104" i="14"/>
  <c r="E104" i="14" s="1"/>
  <c r="G103" i="14"/>
  <c r="F103" i="14"/>
  <c r="E103" i="14" s="1"/>
  <c r="G102" i="14"/>
  <c r="F102" i="14"/>
  <c r="E102" i="14" s="1"/>
  <c r="E95" i="14"/>
  <c r="F95" i="14" s="1"/>
  <c r="G95" i="14" s="1"/>
  <c r="E94" i="14"/>
  <c r="F94" i="14" s="1"/>
  <c r="G94" i="14" s="1"/>
  <c r="E93" i="14"/>
  <c r="F93" i="14" s="1"/>
  <c r="G93" i="14" s="1"/>
  <c r="E92" i="14"/>
  <c r="F92" i="14" s="1"/>
  <c r="G92" i="14" s="1"/>
  <c r="E85" i="14"/>
  <c r="F85" i="14" s="1"/>
  <c r="G85" i="14" s="1"/>
  <c r="E84" i="14"/>
  <c r="F84" i="14" s="1"/>
  <c r="G84" i="14" s="1"/>
  <c r="E83" i="14"/>
  <c r="F83" i="14" s="1"/>
  <c r="G83" i="14" s="1"/>
  <c r="E76" i="14"/>
  <c r="F76" i="14" s="1"/>
  <c r="G76" i="14" s="1"/>
  <c r="E75" i="14"/>
  <c r="F75" i="14" s="1"/>
  <c r="G75" i="14" s="1"/>
  <c r="E69" i="14"/>
  <c r="F69" i="14" s="1"/>
  <c r="G69" i="14" s="1"/>
  <c r="E68" i="14"/>
  <c r="F68" i="14" s="1"/>
  <c r="G68" i="14" s="1"/>
  <c r="E67" i="14"/>
  <c r="F67" i="14" s="1"/>
  <c r="G67" i="14" s="1"/>
  <c r="E66" i="14"/>
  <c r="F66" i="14" s="1"/>
  <c r="G66" i="14" s="1"/>
  <c r="E65" i="14"/>
  <c r="F65" i="14" s="1"/>
  <c r="G65" i="14" s="1"/>
  <c r="E59" i="14"/>
  <c r="F59" i="14" s="1"/>
  <c r="G59" i="14" s="1"/>
  <c r="E58" i="14"/>
  <c r="F58" i="14" s="1"/>
  <c r="G58" i="14" s="1"/>
  <c r="E57" i="14"/>
  <c r="F57" i="14" s="1"/>
  <c r="G57" i="14" s="1"/>
  <c r="E53" i="14"/>
  <c r="F53" i="14" s="1"/>
  <c r="G53" i="14" s="1"/>
  <c r="E52" i="14"/>
  <c r="F52" i="14" s="1"/>
  <c r="G52" i="14" s="1"/>
  <c r="G47" i="14"/>
  <c r="F47" i="14"/>
  <c r="E47" i="14" s="1"/>
  <c r="G46" i="14"/>
  <c r="F46" i="14"/>
  <c r="E46" i="14" s="1"/>
  <c r="G45" i="14"/>
  <c r="F45" i="14"/>
  <c r="E45" i="14" s="1"/>
  <c r="G44" i="14"/>
  <c r="F44" i="14"/>
  <c r="E44" i="14" s="1"/>
  <c r="G40" i="14"/>
  <c r="F40" i="14"/>
  <c r="E40" i="14" s="1"/>
  <c r="E35" i="14"/>
  <c r="F35" i="14" s="1"/>
  <c r="G35" i="14" s="1"/>
  <c r="E34" i="14"/>
  <c r="F34" i="14" s="1"/>
  <c r="G34" i="14" s="1"/>
  <c r="E33" i="14"/>
  <c r="F33" i="14" s="1"/>
  <c r="G33" i="14" s="1"/>
  <c r="E32" i="14"/>
  <c r="F32" i="14" s="1"/>
  <c r="G32" i="14" s="1"/>
  <c r="E31" i="14"/>
  <c r="F31" i="14" s="1"/>
  <c r="G31" i="14" s="1"/>
  <c r="E30" i="14"/>
  <c r="F30" i="14" s="1"/>
  <c r="G30" i="14" s="1"/>
  <c r="E29" i="14"/>
  <c r="F29" i="14" s="1"/>
  <c r="G29" i="14" s="1"/>
  <c r="E28" i="14"/>
  <c r="F28" i="14" s="1"/>
  <c r="G28" i="14" s="1"/>
  <c r="G23" i="14"/>
  <c r="F23" i="14"/>
  <c r="E23" i="14" s="1"/>
  <c r="G22" i="14"/>
  <c r="F22" i="14"/>
  <c r="E22" i="14" s="1"/>
  <c r="G21" i="14"/>
  <c r="F21" i="14"/>
  <c r="E21" i="14" s="1"/>
  <c r="E20" i="14"/>
  <c r="F20" i="14" s="1"/>
  <c r="G20" i="14" s="1"/>
  <c r="E19" i="14"/>
  <c r="B77" i="18"/>
  <c r="B76" i="18"/>
  <c r="G75" i="18"/>
  <c r="F75" i="18"/>
  <c r="E75" i="18" s="1"/>
  <c r="C75" i="18"/>
  <c r="B75" i="18"/>
  <c r="G74" i="18"/>
  <c r="F74" i="18"/>
  <c r="E74" i="18" s="1"/>
  <c r="C74" i="18"/>
  <c r="B74" i="18"/>
  <c r="G73" i="18"/>
  <c r="F73" i="18"/>
  <c r="E73" i="18" s="1"/>
  <c r="C73" i="18"/>
  <c r="B73" i="18"/>
  <c r="B71" i="18"/>
  <c r="E222" i="14" l="1"/>
  <c r="F19" i="14"/>
  <c r="G19" i="14" l="1"/>
  <c r="G222" i="14" s="1"/>
  <c r="F222" i="14"/>
  <c r="D54" i="18" l="1"/>
  <c r="E54" i="18" s="1"/>
  <c r="F54" i="18" s="1"/>
  <c r="G54" i="18" s="1"/>
  <c r="D52" i="18"/>
  <c r="E52" i="18" s="1"/>
  <c r="F52" i="18" s="1"/>
  <c r="G52" i="18" s="1"/>
  <c r="D65" i="18" l="1"/>
  <c r="E65" i="18" s="1"/>
  <c r="F65" i="18" s="1"/>
  <c r="G65" i="18" s="1"/>
  <c r="D28" i="18" l="1"/>
  <c r="E28" i="18" s="1"/>
  <c r="F28" i="18" s="1"/>
  <c r="G28" i="18" s="1"/>
  <c r="D64" i="18"/>
  <c r="E64" i="18" s="1"/>
  <c r="F64" i="18" s="1"/>
  <c r="G64" i="18" s="1"/>
  <c r="D116" i="18" l="1"/>
  <c r="E116" i="18" s="1"/>
  <c r="F116" i="18" s="1"/>
  <c r="G116" i="18" s="1"/>
  <c r="D53" i="18" l="1"/>
  <c r="E53" i="18" s="1"/>
  <c r="F53" i="18" s="1"/>
  <c r="G53" i="18" s="1"/>
  <c r="D81" i="18" l="1"/>
  <c r="E81" i="18" s="1"/>
  <c r="F81" i="18" s="1"/>
  <c r="G81" i="18" s="1"/>
  <c r="D84" i="18" l="1"/>
  <c r="E84" i="18" s="1"/>
  <c r="F84" i="18" s="1"/>
  <c r="G84" i="18" s="1"/>
  <c r="D83" i="18"/>
  <c r="E83" i="18" s="1"/>
  <c r="F83" i="18" s="1"/>
  <c r="G83" i="18" s="1"/>
  <c r="D82" i="18"/>
  <c r="E82" i="18" s="1"/>
  <c r="F82" i="18" s="1"/>
  <c r="G82" i="18" s="1"/>
  <c r="D49" i="18" l="1"/>
  <c r="E49" i="18" s="1"/>
  <c r="F49" i="18" s="1"/>
  <c r="G49" i="18" s="1"/>
  <c r="D27" i="18" l="1"/>
  <c r="E27" i="18" s="1"/>
  <c r="F27" i="18" s="1"/>
  <c r="G27" i="18" s="1"/>
  <c r="D63" i="18" l="1"/>
  <c r="E63" i="18" s="1"/>
  <c r="F63" i="18" s="1"/>
  <c r="G63" i="18" s="1"/>
  <c r="D150" i="18"/>
  <c r="E150" i="18" s="1"/>
  <c r="F150" i="18" s="1"/>
  <c r="G150" i="18" s="1"/>
  <c r="D159" i="18"/>
  <c r="E159" i="18" s="1"/>
  <c r="F159" i="18" s="1"/>
  <c r="G159" i="18" s="1"/>
  <c r="D136" i="18"/>
  <c r="E136" i="18" s="1"/>
  <c r="F136" i="18" s="1"/>
  <c r="G136" i="18" s="1"/>
  <c r="D35" i="18"/>
  <c r="E35" i="18" s="1"/>
  <c r="F35" i="18" s="1"/>
  <c r="G35" i="18" s="1"/>
  <c r="D146" i="18"/>
  <c r="E146" i="18" s="1"/>
  <c r="F146" i="18" s="1"/>
  <c r="G146" i="18" s="1"/>
  <c r="D112" i="18"/>
  <c r="E112" i="18" s="1"/>
  <c r="F112" i="18" s="1"/>
  <c r="G112" i="18" s="1"/>
  <c r="D113" i="18"/>
  <c r="E113" i="18" s="1"/>
  <c r="F113" i="18" s="1"/>
  <c r="G113" i="18" s="1"/>
  <c r="D119" i="18"/>
  <c r="E119" i="18" s="1"/>
  <c r="F119" i="18" s="1"/>
  <c r="G119" i="18" s="1"/>
  <c r="D105" i="18"/>
  <c r="E105" i="18" s="1"/>
  <c r="F105" i="18" s="1"/>
  <c r="G105" i="18" s="1"/>
  <c r="D128" i="18"/>
  <c r="E128" i="18" s="1"/>
  <c r="F128" i="18" s="1"/>
  <c r="G128" i="18" s="1"/>
  <c r="D62" i="18"/>
  <c r="E62" i="18" s="1"/>
  <c r="F62" i="18" s="1"/>
  <c r="G62" i="18" s="1"/>
  <c r="D115" i="18"/>
  <c r="E115" i="18" s="1"/>
  <c r="F115" i="18" s="1"/>
  <c r="G115" i="18" s="1"/>
  <c r="D25" i="18" l="1"/>
  <c r="E25" i="18" s="1"/>
  <c r="F25" i="18" s="1"/>
  <c r="G25" i="18" s="1"/>
  <c r="D93" i="18"/>
  <c r="E93" i="18" s="1"/>
  <c r="F93" i="18" s="1"/>
  <c r="G93" i="18" s="1"/>
  <c r="D26" i="18"/>
  <c r="E26" i="18" s="1"/>
  <c r="F26" i="18" s="1"/>
  <c r="G26" i="18" s="1"/>
  <c r="D126" i="18"/>
  <c r="E126" i="18" s="1"/>
  <c r="F126" i="18" s="1"/>
  <c r="G126" i="18" s="1"/>
  <c r="D147" i="18"/>
  <c r="E147" i="18" s="1"/>
  <c r="F147" i="18" s="1"/>
  <c r="G147" i="18" s="1"/>
  <c r="D170" i="18"/>
  <c r="E170" i="18" s="1"/>
  <c r="F170" i="18" s="1"/>
  <c r="G170" i="18" s="1"/>
  <c r="D148" i="18"/>
  <c r="E148" i="18" s="1"/>
  <c r="F148" i="18" s="1"/>
  <c r="G148" i="18" s="1"/>
  <c r="D165" i="18"/>
  <c r="E165" i="18" s="1"/>
  <c r="F165" i="18" s="1"/>
  <c r="G165" i="18" s="1"/>
  <c r="D139" i="18"/>
  <c r="E139" i="18" s="1"/>
  <c r="F139" i="18" s="1"/>
  <c r="G139" i="18" s="1"/>
  <c r="D118" i="18"/>
  <c r="E118" i="18" s="1"/>
  <c r="F118" i="18" s="1"/>
  <c r="G118" i="18" s="1"/>
  <c r="D168" i="18"/>
  <c r="E168" i="18" s="1"/>
  <c r="F168" i="18" s="1"/>
  <c r="G168" i="18" s="1"/>
  <c r="D169" i="18"/>
  <c r="E169" i="18" s="1"/>
  <c r="F169" i="18" s="1"/>
  <c r="G169" i="18" s="1"/>
  <c r="D20" i="18"/>
  <c r="E20" i="18" s="1"/>
  <c r="F20" i="18" s="1"/>
  <c r="G20" i="18" s="1"/>
  <c r="D167" i="18"/>
  <c r="E167" i="18" s="1"/>
  <c r="F167" i="18" s="1"/>
  <c r="G167" i="18" s="1"/>
  <c r="D50" i="18"/>
  <c r="E50" i="18" s="1"/>
  <c r="F50" i="18" s="1"/>
  <c r="G50" i="18" s="1"/>
  <c r="D94" i="18"/>
  <c r="E94" i="18" s="1"/>
  <c r="F94" i="18" s="1"/>
  <c r="G94" i="18" s="1"/>
  <c r="D41" i="18"/>
  <c r="E41" i="18" s="1"/>
  <c r="F41" i="18" s="1"/>
  <c r="G41" i="18" s="1"/>
  <c r="D120" i="18"/>
  <c r="E120" i="18" s="1"/>
  <c r="F120" i="18" s="1"/>
  <c r="G120" i="18" s="1"/>
  <c r="D61" i="18"/>
  <c r="E61" i="18" s="1"/>
  <c r="F61" i="18" s="1"/>
  <c r="G61" i="18" s="1"/>
  <c r="D151" i="18"/>
  <c r="E151" i="18" s="1"/>
  <c r="F151" i="18" s="1"/>
  <c r="G151" i="18" s="1"/>
  <c r="D117" i="18"/>
  <c r="E117" i="18" s="1"/>
  <c r="F117" i="18" s="1"/>
  <c r="G117" i="18" s="1"/>
  <c r="D92" i="18"/>
  <c r="E92" i="18" s="1"/>
  <c r="F92" i="18" s="1"/>
  <c r="G92" i="18" s="1"/>
  <c r="D158" i="18"/>
  <c r="E158" i="18" s="1"/>
  <c r="F158" i="18" s="1"/>
  <c r="G158" i="18" s="1"/>
  <c r="D127" i="18"/>
  <c r="E127" i="18" s="1"/>
  <c r="F127" i="18" s="1"/>
  <c r="G127" i="18" s="1"/>
  <c r="D149" i="18"/>
  <c r="E149" i="18" s="1"/>
  <c r="F149" i="18" s="1"/>
  <c r="G149" i="18" s="1"/>
  <c r="D39" i="18"/>
  <c r="E39" i="18" s="1"/>
  <c r="F39" i="18" s="1"/>
  <c r="G39" i="18" s="1"/>
  <c r="D51" i="18"/>
  <c r="E51" i="18" s="1"/>
  <c r="F51" i="18" s="1"/>
  <c r="G51" i="18" s="1"/>
  <c r="D42" i="18"/>
  <c r="E42" i="18" s="1"/>
  <c r="F42" i="18" s="1"/>
  <c r="G42" i="18" s="1"/>
  <c r="D19" i="18" l="1"/>
  <c r="E19" i="18" s="1"/>
  <c r="F19" i="18" s="1"/>
  <c r="G19" i="18" s="1"/>
  <c r="D34" i="18"/>
  <c r="E34" i="18" s="1"/>
  <c r="F34" i="18" s="1"/>
  <c r="G34" i="18" s="1"/>
  <c r="D171" i="18"/>
  <c r="E171" i="18" s="1"/>
  <c r="F171" i="18" s="1"/>
  <c r="G171" i="18" s="1"/>
  <c r="D40" i="18"/>
  <c r="E40" i="18" s="1"/>
  <c r="F40" i="18" s="1"/>
  <c r="G40" i="18" s="1"/>
  <c r="D114" i="18"/>
  <c r="E114" i="18" s="1"/>
  <c r="F114" i="18" s="1"/>
  <c r="G114" i="18" s="1"/>
  <c r="D106" i="18"/>
  <c r="E106" i="18" s="1"/>
  <c r="F106" i="18" s="1"/>
  <c r="G106" i="18" s="1"/>
  <c r="D166" i="18"/>
  <c r="E166" i="18" s="1"/>
  <c r="F166" i="18" s="1"/>
  <c r="G166" i="18" s="1"/>
</calcChain>
</file>

<file path=xl/sharedStrings.xml><?xml version="1.0" encoding="utf-8"?>
<sst xmlns="http://schemas.openxmlformats.org/spreadsheetml/2006/main" count="1355" uniqueCount="370">
  <si>
    <t>Model</t>
  </si>
  <si>
    <t>M&amp;M Codes</t>
  </si>
  <si>
    <t xml:space="preserve">Dealer Price </t>
  </si>
  <si>
    <t>Margin</t>
  </si>
  <si>
    <t>VAT</t>
  </si>
  <si>
    <t>Retail Price Incl. VAT</t>
  </si>
  <si>
    <t>Metallic Paint Excl. VAT</t>
  </si>
  <si>
    <t>Passenger Vehicles</t>
  </si>
  <si>
    <t>i10</t>
  </si>
  <si>
    <t>PRICES AND SPECIFICATIONS SUBJECT TO CHANGE WITHIN 24 HOURS</t>
  </si>
  <si>
    <t>Sports Utility Vehicles</t>
  </si>
  <si>
    <t>Commercial Vehicles</t>
  </si>
  <si>
    <t>BAKKIES</t>
  </si>
  <si>
    <t>TRUCKS</t>
  </si>
  <si>
    <t>TRUCK HD72 TIPPER</t>
  </si>
  <si>
    <t>H1 BUS</t>
  </si>
  <si>
    <t>H1 2.4 GLS 9 SEATER BUS</t>
  </si>
  <si>
    <t>H1 PANELVAN</t>
  </si>
  <si>
    <t>* 3 Years or 60,000 km service plan standard</t>
  </si>
  <si>
    <t>TRUCK HD72 DROPSIDE</t>
  </si>
  <si>
    <t>H1 2.5 VGT 9 SEATER BUS AUTOMATIC</t>
  </si>
  <si>
    <t>* 5 year 150 000km roadside assistance standard</t>
  </si>
  <si>
    <t>* 5 Years or 90,000 km service plan standard</t>
  </si>
  <si>
    <t xml:space="preserve">* 3 Years or 60,000 km service plan standard </t>
  </si>
  <si>
    <t>SONATA</t>
  </si>
  <si>
    <t>TRUCK HD72 C/C</t>
  </si>
  <si>
    <t>TRUCK HD65 C/C</t>
  </si>
  <si>
    <t>* 1 Year or 60,000 km service plan standard</t>
  </si>
  <si>
    <t>TRUCK HD65 DROPSIDE</t>
  </si>
  <si>
    <t>H1 2.5 VGT 6 SEATER MULTICAB AUTOMATIC</t>
  </si>
  <si>
    <t>* 5 Years or 90,000 km service plan</t>
  </si>
  <si>
    <t>* 3 Year or 200,000 km warranty standard</t>
  </si>
  <si>
    <t>* 3 year or 200,000 km roadside assistance standard</t>
  </si>
  <si>
    <t>BAKKIE 2.6 EURO II C/C</t>
  </si>
  <si>
    <t>BAKKIE 2.6 EURO II DECK</t>
  </si>
  <si>
    <t>BAKKIE 2.6 EURO II DECK A/C</t>
  </si>
  <si>
    <t xml:space="preserve"> </t>
  </si>
  <si>
    <t>i20 1.4 FLUID MANUAL</t>
  </si>
  <si>
    <t>i20 1.4 FLUID AUTOMATIC</t>
  </si>
  <si>
    <t>i10 1.1 MOTION MANUAL</t>
  </si>
  <si>
    <t>i10 1.25 FLUID MANUAL</t>
  </si>
  <si>
    <t>i10 1.25 FLUID AUTOMATIC</t>
  </si>
  <si>
    <t>ACCENT 1.6 MOTION MANUAL</t>
  </si>
  <si>
    <t>ACCENT 1.6 FLUID MANUAL</t>
  </si>
  <si>
    <t>ACCENT 1.6 FLUID AUTOMATIC</t>
  </si>
  <si>
    <t xml:space="preserve">ELANTRA </t>
  </si>
  <si>
    <t>ix35 2.0 PREMIUM MANUAL</t>
  </si>
  <si>
    <t>TRUCK HD72 DROPSIDE A/C</t>
  </si>
  <si>
    <t>TRUCK HD72 C/C A/C</t>
  </si>
  <si>
    <t>i20 1.4 GLIDE MANUAL</t>
  </si>
  <si>
    <t>i30 1.6 PREMIUM MANUAL</t>
  </si>
  <si>
    <t>i30 1.6 PREMIUM AUTOMATIC</t>
  </si>
  <si>
    <t>i30 1.8 EXECUTIVE MANUAL</t>
  </si>
  <si>
    <t>SANTA FE 2.2 ELITE (7 SEATER)</t>
  </si>
  <si>
    <t>ELANTRA 1.6 PREMIUM MANUAL</t>
  </si>
  <si>
    <t>ELANTRA 1.8 EXECUTIVE MANUAL</t>
  </si>
  <si>
    <t>ELANTRA 1.8 EXECUTIVE AUTOMATIC</t>
  </si>
  <si>
    <t>H1 2.5 CRDI A/C 3 SEATER PANELVAN AUTOMATIC</t>
  </si>
  <si>
    <t>Rebate ex VAT</t>
  </si>
  <si>
    <t>Rebate Incl VAT</t>
  </si>
  <si>
    <t>EMBASSY &amp; PARAPLEGIC</t>
  </si>
  <si>
    <t>i20 1.2 MOTION MANUAL</t>
  </si>
  <si>
    <t>* 2 Years or 30,000 km service plan standard</t>
  </si>
  <si>
    <t>SANTA FE 2.2 PREMIUM (5 SEATER)</t>
  </si>
  <si>
    <t>SANTA FE 2.2 EXECUTIVE (7 SEATER)</t>
  </si>
  <si>
    <t>i10 1.25 GLIDE MANUAL</t>
  </si>
  <si>
    <t>i20 1.4 CRDi GLIDE MANUAL</t>
  </si>
  <si>
    <t>VELOSTER</t>
  </si>
  <si>
    <t>VELOSTER 1.6 GDI EXECUTIVE MT</t>
  </si>
  <si>
    <t>VELOSTER 1.6 GDI EXECUTIVE AT</t>
  </si>
  <si>
    <t>i20</t>
  </si>
  <si>
    <t>SONATA 2.4 GDI ELITE AUTOMATIC</t>
  </si>
  <si>
    <t>ITM</t>
  </si>
  <si>
    <t>ITQ</t>
  </si>
  <si>
    <t>ITP</t>
  </si>
  <si>
    <t>ITR</t>
  </si>
  <si>
    <t>IUT</t>
  </si>
  <si>
    <t>IUU</t>
  </si>
  <si>
    <t>IUV</t>
  </si>
  <si>
    <t>IUY</t>
  </si>
  <si>
    <t>IUW</t>
  </si>
  <si>
    <t>ADB</t>
  </si>
  <si>
    <t>ADD</t>
  </si>
  <si>
    <t>ADF</t>
  </si>
  <si>
    <t>IWH</t>
  </si>
  <si>
    <t>IWI</t>
  </si>
  <si>
    <t>IWJ</t>
  </si>
  <si>
    <t>FSA</t>
  </si>
  <si>
    <t>FSC</t>
  </si>
  <si>
    <t>MDB</t>
  </si>
  <si>
    <t>MDD</t>
  </si>
  <si>
    <t>MDE</t>
  </si>
  <si>
    <t>SFI</t>
  </si>
  <si>
    <t>HBM</t>
  </si>
  <si>
    <t>HDM</t>
  </si>
  <si>
    <t>HVS</t>
  </si>
  <si>
    <t>SGA</t>
  </si>
  <si>
    <t>SGC</t>
  </si>
  <si>
    <t>SGE</t>
  </si>
  <si>
    <t>TRK</t>
  </si>
  <si>
    <t>TRM</t>
  </si>
  <si>
    <t>TRJ</t>
  </si>
  <si>
    <t>HVW</t>
  </si>
  <si>
    <t>HDS</t>
  </si>
  <si>
    <t>HDU</t>
  </si>
  <si>
    <t>HDSD</t>
  </si>
  <si>
    <t>HDUD</t>
  </si>
  <si>
    <t>HDST</t>
  </si>
  <si>
    <t>HDFD</t>
  </si>
  <si>
    <t>HDF</t>
  </si>
  <si>
    <t>TLB</t>
  </si>
  <si>
    <t>ITG</t>
  </si>
  <si>
    <t>ITI</t>
  </si>
  <si>
    <t>ITE</t>
  </si>
  <si>
    <t>ITC</t>
  </si>
  <si>
    <t>ix35 R 2.0 ELITE 4X2 MANUAL DIESEL</t>
  </si>
  <si>
    <t>ix35 Facelift</t>
  </si>
  <si>
    <t>ix35 R2.0 ELITE 4X4 AUTOMATIC DIESEL</t>
  </si>
  <si>
    <t>ix35 2.0 NU EXECUTIVE MANUAL</t>
  </si>
  <si>
    <t>ix35  2.0 NU ELITE AUTOMATIC</t>
  </si>
  <si>
    <t>SANTA FE</t>
  </si>
  <si>
    <t>ADG</t>
  </si>
  <si>
    <t>ADI</t>
  </si>
  <si>
    <t>ACCENT HATCH 1.6 FLUID MANUAL</t>
  </si>
  <si>
    <t>ACCENT HATCH 1.6 FLUID AUTOMATIC</t>
  </si>
  <si>
    <t>ACCENT SEDAN</t>
  </si>
  <si>
    <t>ACCENT HATCH</t>
  </si>
  <si>
    <t>i10 1.1 MOTION AUTOMATIC</t>
  </si>
  <si>
    <t>IBA</t>
  </si>
  <si>
    <t>IBG</t>
  </si>
  <si>
    <t>IBE</t>
  </si>
  <si>
    <t>IBM</t>
  </si>
  <si>
    <t>IBO</t>
  </si>
  <si>
    <t>IBC</t>
  </si>
  <si>
    <t>IBI</t>
  </si>
  <si>
    <t>IBK</t>
  </si>
  <si>
    <t>GRAND i10 1.25 MOTION MANUAL</t>
  </si>
  <si>
    <t>GRAND i10 1.25 MOTION  MANUAL ORANGE</t>
  </si>
  <si>
    <t>GRAND i10 1.25 FLUID MANUAL</t>
  </si>
  <si>
    <t>GRAND i10 1.25 FLUID MANUAL ORANGE</t>
  </si>
  <si>
    <t>GRAND i10 1.25 FLUID MANUAL RED</t>
  </si>
  <si>
    <t>GRAND i10 1.25 FLUID AUTOMATIC</t>
  </si>
  <si>
    <t>GRAND i10 1.25 FLUID AUTOMATIC ORANGE</t>
  </si>
  <si>
    <t>GRAND i10 1.25 FLUID AUTOMATIC RED</t>
  </si>
  <si>
    <t>GRAND i10</t>
  </si>
  <si>
    <t>ITA</t>
  </si>
  <si>
    <t>TLC</t>
  </si>
  <si>
    <t>ix35 2.0 PREMIUM AUTOMATIC</t>
  </si>
  <si>
    <t>MDC</t>
  </si>
  <si>
    <t>MDA</t>
  </si>
  <si>
    <t>ELANTRA  FACELIFT</t>
  </si>
  <si>
    <t>ELANTRA 1.6 PREMIUM AUTOMATIC F/L</t>
  </si>
  <si>
    <t>ELANTRA 1.6 PREMIUM MANUAL F/L</t>
  </si>
  <si>
    <t>ITB</t>
  </si>
  <si>
    <t>TRKT</t>
  </si>
  <si>
    <t>TRMT</t>
  </si>
  <si>
    <t>BAKKIE 2.6 EURO II DECK TIPPER</t>
  </si>
  <si>
    <t>BAKKIE 2.6 EURO II DECK A/C TIPPER</t>
  </si>
  <si>
    <t>ix35  1.7 PREMIUM MANUAL DIESEL</t>
  </si>
  <si>
    <t>NEW i20 - 2015</t>
  </si>
  <si>
    <t>SANTA FE 2.2 ELITE (7 SEATER) - SATNAV</t>
  </si>
  <si>
    <t>SANTA FE 2.2 PREMIUM (5 SEATER) - SATNAV</t>
  </si>
  <si>
    <t>ix35 2.0 NU EXECUTIVE MANUAL SPECIAL EDITION</t>
  </si>
  <si>
    <t>ix35  2.0 NU ELITE AUTOMATIC SPECIAL EDITION</t>
  </si>
  <si>
    <t>ICA</t>
  </si>
  <si>
    <t>ICG</t>
  </si>
  <si>
    <t>ICE</t>
  </si>
  <si>
    <t>ITCL</t>
  </si>
  <si>
    <t>ITEL</t>
  </si>
  <si>
    <t>SGA 1</t>
  </si>
  <si>
    <t>SGE 1</t>
  </si>
  <si>
    <t>FSE</t>
  </si>
  <si>
    <t>FSF</t>
  </si>
  <si>
    <t>VELOSTER 1.6 GDIT ELITE TURBO MANUAL</t>
  </si>
  <si>
    <t>VELOSTER 1.6 GDIT ELITE TURBO AUTO</t>
  </si>
  <si>
    <t>TLBL</t>
  </si>
  <si>
    <t>TLCL</t>
  </si>
  <si>
    <t>ITBL</t>
  </si>
  <si>
    <t>ix35  1.7 PREMIUM MANUAL DIESEL SPECIAL EDITION</t>
  </si>
  <si>
    <t>ix35 2.0 PREMIUM AUTOMATIC SPEC EDITION</t>
  </si>
  <si>
    <t>ix35 2.0 PREMIUM MANUAL SPEC EDITION</t>
  </si>
  <si>
    <t>ITGL</t>
  </si>
  <si>
    <t>ITIL</t>
  </si>
  <si>
    <t>ix35 R 2.0 ELITE 4X2 MANUAL DIESEL SPECIAL EDITION</t>
  </si>
  <si>
    <t>ix35 R2.0 ELITE 4X4 AUTOMATIC DIESEL SPECIAL EDITION</t>
  </si>
  <si>
    <t>PDI Pack Excl. VAT</t>
  </si>
  <si>
    <t>i20 1.2 FLUID MANUAL</t>
  </si>
  <si>
    <t>i30</t>
  </si>
  <si>
    <t>* Turbo protector not included as standard. Optional at Retail price of R4 350-00 incl VAT</t>
  </si>
  <si>
    <t>ICI</t>
  </si>
  <si>
    <t>ICB</t>
  </si>
  <si>
    <t>MDH</t>
  </si>
  <si>
    <t>MDI</t>
  </si>
  <si>
    <t>ELANTRA 1.6 EXECUTIVE MANUAL F/L</t>
  </si>
  <si>
    <t>ELANTRA 1.6 EXECUTIVE AUTOMATIC F/L</t>
  </si>
  <si>
    <t>i20 1.4 N SPORT</t>
  </si>
  <si>
    <t>SGG</t>
  </si>
  <si>
    <t>SGI</t>
  </si>
  <si>
    <t>SANTA FE R2.2 6AT2 5 SEATER ELITE SATNAV</t>
  </si>
  <si>
    <t>SANTA FE R2.2 6AT2 7 SEATER ELITE SATNAV</t>
  </si>
  <si>
    <t>SANTA FE - Product enhanced</t>
  </si>
  <si>
    <t>ADK</t>
  </si>
  <si>
    <t>ADM</t>
  </si>
  <si>
    <t>ACCENT 1.6 GLIDE MANUAL</t>
  </si>
  <si>
    <t>ACCENT 1.6 GLIDE AUTOMATIC</t>
  </si>
  <si>
    <t>H1 BUS - PRODUCT ENHANCED</t>
  </si>
  <si>
    <t>HWA</t>
  </si>
  <si>
    <t>HWB</t>
  </si>
  <si>
    <t>HWD</t>
  </si>
  <si>
    <t>H1 2.4 9 SEATER BUS MT P/E MY15</t>
  </si>
  <si>
    <t>H1 2.5 DIESEL 9 SEATER BUS AT P/E MY15</t>
  </si>
  <si>
    <t>H1 2.5 DIESEL 6 SEATER MULTICAB AT P/E MY15</t>
  </si>
  <si>
    <t>HWF</t>
  </si>
  <si>
    <t>H1 2.5 DIESEL 3 SEATER P/VAN AT AC P/E MY15</t>
  </si>
  <si>
    <t>H1 PANELVAN - PRODUCT ENHANCED</t>
  </si>
  <si>
    <t>SUGGESTED DEALER AND RETAIL PRICES EFFECTIVE 06 JANUARY 2016</t>
  </si>
  <si>
    <t>Dealer less 10%</t>
  </si>
  <si>
    <t>FRINGE BENEFIT TAX MAR15 - FEB16</t>
  </si>
  <si>
    <t>Dealer less 5%</t>
  </si>
  <si>
    <t>Tax</t>
  </si>
  <si>
    <t>TUCSON</t>
  </si>
  <si>
    <t>TNA</t>
  </si>
  <si>
    <t>TND</t>
  </si>
  <si>
    <t>TMA</t>
  </si>
  <si>
    <t>TMC</t>
  </si>
  <si>
    <t>TME</t>
  </si>
  <si>
    <t>TUCSON 1.6 TDGI EXECUTIVE</t>
  </si>
  <si>
    <t>TUCSON 1.6 TDGI ELITE DCT</t>
  </si>
  <si>
    <t>TUCSON 2.0 PREMIUM MANUAL</t>
  </si>
  <si>
    <t>TUCSON 2.0 PREMIUM AUTO</t>
  </si>
  <si>
    <t>TUCSON 2.0 ELITE AUTO</t>
  </si>
  <si>
    <t>SUGGESTED DEALER AND RETAIL PRICES EFFECTIVE 01 JULY 2016</t>
  </si>
  <si>
    <t>FRINGE BENEFIT TAX MAR16 TO 16 OCT16</t>
  </si>
  <si>
    <t>FRINGE BENEFIT TAX 17 OCT16 ONWARDS</t>
  </si>
  <si>
    <t>TNG</t>
  </si>
  <si>
    <t>* 5 Years or 120,000 km service plan</t>
  </si>
  <si>
    <t>TUCSON UII 1.7 Executive 6MT2</t>
  </si>
  <si>
    <t>* 3 Year or Unlimited km warranty standard</t>
  </si>
  <si>
    <t>TMQ</t>
  </si>
  <si>
    <t>TUCSON R2.0 ELITE DIESEL AUTO</t>
  </si>
  <si>
    <t>SUGGESTED DEALER AND RETAIL PRICES EFFECTIVE 29 NOVEMBER 2016</t>
  </si>
  <si>
    <t>ICC</t>
  </si>
  <si>
    <t>i20 1.4 MOTION AUTO</t>
  </si>
  <si>
    <t>TUCSON UII 1.7 EXECUTIVE DIESEL 6MT2</t>
  </si>
  <si>
    <t>FRINGE BENEFIT TAX 01 JAN 2017 ONWARDS</t>
  </si>
  <si>
    <t>ICH</t>
  </si>
  <si>
    <t>IBV</t>
  </si>
  <si>
    <t>IBU</t>
  </si>
  <si>
    <t>IBW</t>
  </si>
  <si>
    <t>GRAND i10 1.25 MOTION MANUAL F/L</t>
  </si>
  <si>
    <t>GRAND i10 1.25 MOTION AUTOMATIC F/L</t>
  </si>
  <si>
    <t>GRAND i10 1.25 FLUID MANUAL F/L</t>
  </si>
  <si>
    <t>GRAND i10 - FACELIFT</t>
  </si>
  <si>
    <t>CRETA</t>
  </si>
  <si>
    <t>GSB</t>
  </si>
  <si>
    <t>GSD</t>
  </si>
  <si>
    <t>GSH</t>
  </si>
  <si>
    <t>CRETA 1.6 EXECUTIVE MANUAL</t>
  </si>
  <si>
    <t>CRETA 1.6 EXECUTIVE AUTOMATIC</t>
  </si>
  <si>
    <t>CRETA 1.6 EXECUTIVE DIESEL AUTOMATIC</t>
  </si>
  <si>
    <t>TUCSON R2.0 ELITE DIESEL AUTO INFOTAINMENT INCL SATNAV</t>
  </si>
  <si>
    <t>i20 1.4 FLUID MT INFOTAINMENT SYSTEM INCL SATNAV</t>
  </si>
  <si>
    <t>i20 1.4 FLUID AT INFOTAINMENT SYSTEM INCL SATNAV</t>
  </si>
  <si>
    <t>ICF</t>
  </si>
  <si>
    <t>ELA</t>
  </si>
  <si>
    <t>ELB</t>
  </si>
  <si>
    <t>ELF</t>
  </si>
  <si>
    <t>ELG</t>
  </si>
  <si>
    <t xml:space="preserve"> ELANTRA 1.6 EXECUTIVE MT</t>
  </si>
  <si>
    <t xml:space="preserve"> ELANTRA 1.6 EXECUTIVE AT</t>
  </si>
  <si>
    <t xml:space="preserve"> ELANTRA 2.0 ELITE AT</t>
  </si>
  <si>
    <t xml:space="preserve"> ELANTRA 1.6 TURBO GDI ELITE DCT</t>
  </si>
  <si>
    <t>TNAS</t>
  </si>
  <si>
    <t>TUCSON 1.6 TGDI EXEC MT SPORT</t>
  </si>
  <si>
    <t>TUCSON 1.6 TGDI EXECUTIVE MT</t>
  </si>
  <si>
    <t>NEW ELANTRA 2017</t>
  </si>
  <si>
    <t xml:space="preserve">H1 BUS </t>
  </si>
  <si>
    <t>SUGGESTED DEALER AND RETAIL PRICES EFFECTIVE 08 AUGUST 2017</t>
  </si>
  <si>
    <t>TNDS</t>
  </si>
  <si>
    <t>TUCSON 1.6 TGDI ELITE DCT SPORT</t>
  </si>
  <si>
    <t>TUCSON 2.0 ELITE AUTO INFOTAINMENT INCL SATNAV</t>
  </si>
  <si>
    <t xml:space="preserve">Dealer </t>
  </si>
  <si>
    <t>FRINGE BENEFIT TAX 01 MAR 2017 ONWARDS</t>
  </si>
  <si>
    <t>EX-8 LWB C/C</t>
  </si>
  <si>
    <t>EX-8 LWB C/C A/C</t>
  </si>
  <si>
    <t>EX-8 SWB TIPPER</t>
  </si>
  <si>
    <t>* 4 Year Unlimited km warranty standard</t>
  </si>
  <si>
    <t>EX-8 Dropside</t>
  </si>
  <si>
    <t>EX-8 Dropside A/C</t>
  </si>
  <si>
    <t>SD card for SATNAV</t>
  </si>
  <si>
    <t>Dealer Price Incl VAT</t>
  </si>
  <si>
    <t>Retail Price Excl VAT</t>
  </si>
  <si>
    <t>GRAND i10 1.0 MOTION MANUAL</t>
  </si>
  <si>
    <t>GRAND i10 1.0 MOTION AUTO</t>
  </si>
  <si>
    <t>GRAND i10 1.0 FLUID MT</t>
  </si>
  <si>
    <t>GRAND i10 1.2 FLUID MT</t>
  </si>
  <si>
    <t>GRAND i10 1.2 FLUID AT</t>
  </si>
  <si>
    <t>i20 MY18</t>
  </si>
  <si>
    <t>i20 1.4 FLUID AUTO</t>
  </si>
  <si>
    <t>ACTIVE 1.4 FLUID MANUAL</t>
  </si>
  <si>
    <t>H1 2.4 9 SEATER EXECUTIVE BUS MT</t>
  </si>
  <si>
    <t>H1 PANELVAN MY2018</t>
  </si>
  <si>
    <t>H1 2.5 DIESEL 3 SEATER P/VAN AT AC</t>
  </si>
  <si>
    <t>H1 2.5 DIESEL 9 SEATER ELITE BUS AT</t>
  </si>
  <si>
    <t>TUCSON MY18</t>
  </si>
  <si>
    <t>TUCSON 2.0 PREMIUM M/T</t>
  </si>
  <si>
    <t>TUCSON 2.0 PREMIUM A/T</t>
  </si>
  <si>
    <t>TUCSON 2.0 EXECUTIVE A/T</t>
  </si>
  <si>
    <t>TUCSON 2.0 ELITE A/T</t>
  </si>
  <si>
    <t>TUCSON R2.0 EXEC A/T</t>
  </si>
  <si>
    <t>TUCSON R2.0 ELITE A/T</t>
  </si>
  <si>
    <t>H1 2.5 DIESEL 6 SEATER MULTICAB AT</t>
  </si>
  <si>
    <t>H1 BUS MY18</t>
  </si>
  <si>
    <t>BAKKIE 2.6 EURO II C/C A/C</t>
  </si>
  <si>
    <t>KONA 1.0 TGDI EXECUTIVE MT</t>
  </si>
  <si>
    <t>KONA 2.0 MPI EXECUTIVE AT</t>
  </si>
  <si>
    <t>EX-8 SWB C/C</t>
  </si>
  <si>
    <t>EX-8 SWB C/C A/C</t>
  </si>
  <si>
    <t>H1 2.5 DIESEL 12 SEATER ELITE BUS AT</t>
  </si>
  <si>
    <t>TNOS</t>
  </si>
  <si>
    <t>TMXS</t>
  </si>
  <si>
    <t>TUCSON 1.6 TGDI SPORT DCT</t>
  </si>
  <si>
    <t>TUCSON R2.0 CRDi SPORT A/T</t>
  </si>
  <si>
    <t>IBZH</t>
  </si>
  <si>
    <t>GRAND I10 CARGO</t>
  </si>
  <si>
    <t>* 7 year 150 000km roadside assistance standard</t>
  </si>
  <si>
    <t>ATOS</t>
  </si>
  <si>
    <t>ATOS 1.1 MOTION MT</t>
  </si>
  <si>
    <t>* 1 Years or 15,000 km service plan standard</t>
  </si>
  <si>
    <t>* 3 Years or 45,000 km service plan standard</t>
  </si>
  <si>
    <t>VENUE 1.0 TGDI MOTION MT</t>
  </si>
  <si>
    <t>VENUE 1.0 TGDI MOTION DCT</t>
  </si>
  <si>
    <t>VENUE 1.0 TGDI FLUID MT</t>
  </si>
  <si>
    <t>VENUE 1.0 TGDI FLUID MT - 2 TONE</t>
  </si>
  <si>
    <t>VENUE 1.0 TGDI FLUID DCT</t>
  </si>
  <si>
    <t>VENUE 1.0 TGDI FLUID DCT - 2 TONE</t>
  </si>
  <si>
    <t>VENUE 1.0 TGDI GLIDE DCT</t>
  </si>
  <si>
    <t>VENUE MY19</t>
  </si>
  <si>
    <t>KONA MY19</t>
  </si>
  <si>
    <t>I30</t>
  </si>
  <si>
    <t>i30 2.0 TGDI N MT</t>
  </si>
  <si>
    <t>* 5 Years or 75,000 km service plan standard</t>
  </si>
  <si>
    <t>H1 2.5 CRDI HEARSE AT</t>
  </si>
  <si>
    <t>VENUE 1.0 TGDI FLUID LTD EDITION MT</t>
  </si>
  <si>
    <t>VENUE 1.0 TGDI FLUID LTD EDITION DCT</t>
  </si>
  <si>
    <t>VENUE 1.0 TGDI GLIDE LTD EDITION DCT</t>
  </si>
  <si>
    <t>Special Purpose Vehicles</t>
  </si>
  <si>
    <t>H1 CONVERSIONS</t>
  </si>
  <si>
    <t>H1 2.5 CRDI AMBULANCE AT</t>
  </si>
  <si>
    <t>Price subject to conversion based on customer requirements</t>
  </si>
  <si>
    <t>ALL LISTED PRICES AND SPECIFICATIONS SUBJECT TO CHANGE WITHIN 24 HOURS</t>
  </si>
  <si>
    <t>GRAND i10 MY20 (AI3)</t>
  </si>
  <si>
    <t>Two Tone Exterior Colour Option - Fluid variants only</t>
  </si>
  <si>
    <t>VENUE 1.0 TGDI MOTION MT - Infotainment</t>
  </si>
  <si>
    <t>CRETA MY20</t>
  </si>
  <si>
    <t>CRETA 1.5 PREMIUM M/T</t>
  </si>
  <si>
    <t>CRETA 1.5 EXECUTIVE IVT</t>
  </si>
  <si>
    <t>CRETA 1.5 EXECUTIVE IVT 2 TONE</t>
  </si>
  <si>
    <t>CRETA 1.5 EXECUTIVE AT DIESEL</t>
  </si>
  <si>
    <t>CRETA 1.5 EXECUTIVE AT DIESEL 2 TONE</t>
  </si>
  <si>
    <t>CRETA 1.4 TGDI EXECUTIVE DCT</t>
  </si>
  <si>
    <t>* 4 Years or 60,000 km service plan standard</t>
  </si>
  <si>
    <t>VENUE 1.0 TGDI MOTION DCT LTD EDITION</t>
  </si>
  <si>
    <t>VENUE 1.0 TGDI MOTION DCT - Infotainment</t>
  </si>
  <si>
    <t>VENUE 1.0 TGDI MOTION MT LTD EDITION</t>
  </si>
  <si>
    <t>SUGGESTED DEALER AND RETAIL PRICES EFFECTIVE 01 APRIL 2021</t>
  </si>
  <si>
    <t>SANTA FE MY21</t>
  </si>
  <si>
    <t>* 6 Years or 90,000 km service plan</t>
  </si>
  <si>
    <t>SANTA FE R2.2 7STR EXECUTIVE DCT</t>
  </si>
  <si>
    <t>SANTA FE R2.2 7STR ELITE DCT AWD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</si>
</sst>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0.0%"/>
    <numFmt numFmtId="168" formatCode="_ * #,##0.0_ ;_ * \-#,##0.0_ ;_ * &quot;-&quot;??_ ;_ @_ "/>
  </numFmts>
  <fonts count="33">
    <font>
      <sz val="10"/>
      <name val="Arial"/>
    </font>
    <font>
      <sz val="10"/>
      <name val="Arial"/>
      <family val="2"/>
    </font>
    <font>
      <b/>
      <u/>
      <sz val="10"/>
      <name val="Arial Unicode MS"/>
      <family val="2"/>
    </font>
    <font>
      <b/>
      <i/>
      <sz val="10"/>
      <name val="Arial Unicode MS"/>
      <family val="2"/>
    </font>
    <font>
      <i/>
      <sz val="10"/>
      <name val="Arial Unicode MS"/>
      <family val="2"/>
    </font>
    <font>
      <u/>
      <sz val="10"/>
      <name val="Arial Unicode MS"/>
      <family val="2"/>
    </font>
    <font>
      <sz val="10"/>
      <name val="Arial Unicode MS"/>
      <family val="2"/>
    </font>
    <font>
      <b/>
      <u/>
      <sz val="10"/>
      <color indexed="18"/>
      <name val="Arial Unicode MS"/>
      <family val="2"/>
    </font>
    <font>
      <b/>
      <sz val="10"/>
      <color indexed="18"/>
      <name val="Arial Unicode MS"/>
      <family val="2"/>
    </font>
    <font>
      <sz val="10"/>
      <color indexed="10"/>
      <name val="Arial Unicode MS"/>
      <family val="2"/>
    </font>
    <font>
      <b/>
      <sz val="10"/>
      <color indexed="12"/>
      <name val="Arial Unicode MS"/>
      <family val="2"/>
    </font>
    <font>
      <b/>
      <sz val="10"/>
      <color indexed="14"/>
      <name val="Arial Unicode MS"/>
      <family val="2"/>
    </font>
    <font>
      <b/>
      <i/>
      <sz val="10"/>
      <color indexed="12"/>
      <name val="Arial Unicode MS"/>
      <family val="2"/>
    </font>
    <font>
      <i/>
      <sz val="10"/>
      <color indexed="12"/>
      <name val="Arial Unicode MS"/>
      <family val="2"/>
    </font>
    <font>
      <b/>
      <sz val="10"/>
      <name val="Arial Unicode MS"/>
      <family val="2"/>
    </font>
    <font>
      <b/>
      <sz val="10"/>
      <color indexed="62"/>
      <name val="Arial Unicode MS"/>
      <family val="2"/>
    </font>
    <font>
      <sz val="8"/>
      <name val="Arial"/>
      <family val="2"/>
    </font>
    <font>
      <b/>
      <u/>
      <sz val="11"/>
      <name val="Arial Unicode MS"/>
      <family val="2"/>
    </font>
    <font>
      <b/>
      <i/>
      <sz val="1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Univers"/>
      <family val="2"/>
    </font>
    <font>
      <sz val="11"/>
      <color theme="1"/>
      <name val="Univers"/>
      <family val="2"/>
    </font>
    <font>
      <sz val="10"/>
      <color rgb="FFFF0000"/>
      <name val="Arial Unicode MS"/>
      <family val="2"/>
    </font>
    <font>
      <i/>
      <sz val="10"/>
      <color rgb="FFFF0000"/>
      <name val="Arial Unicode MS"/>
      <family val="2"/>
    </font>
    <font>
      <b/>
      <i/>
      <sz val="10"/>
      <color rgb="FFFF0000"/>
      <name val="Arial Unicode MS"/>
      <family val="2"/>
    </font>
    <font>
      <b/>
      <i/>
      <sz val="11"/>
      <color rgb="FFFF0000"/>
      <name val="Arial Unicode MS"/>
      <family val="2"/>
    </font>
    <font>
      <sz val="10"/>
      <color rgb="FFFF0000"/>
      <name val="Arial"/>
      <family val="2"/>
    </font>
    <font>
      <i/>
      <sz val="10"/>
      <color theme="0"/>
      <name val="Arial Unicode MS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6" fontId="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1" fillId="0" borderId="0"/>
    <xf numFmtId="0" fontId="22" fillId="0" borderId="0"/>
    <xf numFmtId="0" fontId="25" fillId="0" borderId="0"/>
    <xf numFmtId="0" fontId="19" fillId="0" borderId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09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39" fontId="10" fillId="2" borderId="0" xfId="0" applyNumberFormat="1" applyFont="1" applyFill="1" applyAlignment="1">
      <alignment horizontal="left"/>
    </xf>
    <xf numFmtId="39" fontId="11" fillId="2" borderId="0" xfId="0" applyNumberFormat="1" applyFont="1" applyFill="1" applyAlignment="1">
      <alignment horizontal="left"/>
    </xf>
    <xf numFmtId="39" fontId="7" fillId="2" borderId="0" xfId="0" applyNumberFormat="1" applyFont="1" applyFill="1" applyAlignment="1">
      <alignment horizontal="left"/>
    </xf>
    <xf numFmtId="39" fontId="8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39" fontId="11" fillId="2" borderId="0" xfId="0" applyNumberFormat="1" applyFont="1" applyFill="1" applyAlignment="1">
      <alignment horizontal="center"/>
    </xf>
    <xf numFmtId="39" fontId="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5" fillId="2" borderId="0" xfId="0" applyFont="1" applyFill="1" applyAlignment="1">
      <alignment horizontal="center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39" fontId="15" fillId="2" borderId="0" xfId="0" applyNumberFormat="1" applyFont="1" applyFill="1" applyAlignment="1">
      <alignment horizontal="left"/>
    </xf>
    <xf numFmtId="0" fontId="20" fillId="0" borderId="0" xfId="0" applyFont="1"/>
    <xf numFmtId="0" fontId="6" fillId="2" borderId="0" xfId="0" applyFont="1" applyFill="1"/>
    <xf numFmtId="0" fontId="7" fillId="2" borderId="0" xfId="0" applyFont="1" applyFill="1"/>
    <xf numFmtId="166" fontId="0" fillId="0" borderId="0" xfId="1" applyFont="1"/>
    <xf numFmtId="166" fontId="6" fillId="2" borderId="0" xfId="1" applyFont="1" applyFill="1" applyAlignment="1">
      <alignment horizontal="right"/>
    </xf>
    <xf numFmtId="0" fontId="18" fillId="3" borderId="1" xfId="0" applyFont="1" applyFill="1" applyBorder="1" applyAlignment="1">
      <alignment horizontal="centerContinuous" vertical="center"/>
    </xf>
    <xf numFmtId="0" fontId="18" fillId="3" borderId="2" xfId="0" applyFont="1" applyFill="1" applyBorder="1" applyAlignment="1">
      <alignment horizontal="centerContinuous" vertical="center"/>
    </xf>
    <xf numFmtId="166" fontId="9" fillId="2" borderId="0" xfId="1" applyFont="1" applyFill="1" applyAlignment="1">
      <alignment horizontal="right"/>
    </xf>
    <xf numFmtId="166" fontId="4" fillId="2" borderId="0" xfId="1" applyFont="1" applyFill="1" applyAlignment="1">
      <alignment vertical="center"/>
    </xf>
    <xf numFmtId="166" fontId="4" fillId="2" borderId="0" xfId="1" applyFont="1" applyFill="1" applyAlignment="1">
      <alignment horizontal="center" vertical="center"/>
    </xf>
    <xf numFmtId="166" fontId="5" fillId="2" borderId="0" xfId="1" applyFont="1" applyFill="1" applyAlignment="1">
      <alignment horizontal="center"/>
    </xf>
    <xf numFmtId="166" fontId="4" fillId="2" borderId="0" xfId="1" applyFont="1" applyFill="1" applyAlignment="1">
      <alignment horizontal="center" vertical="justify"/>
    </xf>
    <xf numFmtId="166" fontId="4" fillId="2" borderId="0" xfId="1" applyFont="1" applyFill="1" applyAlignment="1">
      <alignment horizontal="right" vertical="justify"/>
    </xf>
    <xf numFmtId="166" fontId="18" fillId="3" borderId="2" xfId="1" applyFont="1" applyFill="1" applyBorder="1" applyAlignment="1">
      <alignment horizontal="centerContinuous" vertical="center"/>
    </xf>
    <xf numFmtId="166" fontId="6" fillId="2" borderId="0" xfId="1" applyFont="1" applyFill="1" applyAlignment="1">
      <alignment horizontal="center"/>
    </xf>
    <xf numFmtId="166" fontId="13" fillId="2" borderId="0" xfId="1" applyFont="1" applyFill="1" applyAlignment="1">
      <alignment horizontal="right"/>
    </xf>
    <xf numFmtId="166" fontId="3" fillId="2" borderId="0" xfId="1" applyFont="1" applyFill="1" applyAlignment="1">
      <alignment vertical="center"/>
    </xf>
    <xf numFmtId="166" fontId="6" fillId="2" borderId="0" xfId="1" applyFont="1" applyFill="1" applyAlignment="1">
      <alignment vertical="center"/>
    </xf>
    <xf numFmtId="166" fontId="9" fillId="2" borderId="0" xfId="1" applyFont="1" applyFill="1" applyAlignment="1">
      <alignment vertical="center"/>
    </xf>
    <xf numFmtId="166" fontId="9" fillId="2" borderId="0" xfId="1" applyFont="1" applyFill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/>
    <xf numFmtId="166" fontId="0" fillId="0" borderId="0" xfId="0" applyNumberFormat="1"/>
    <xf numFmtId="166" fontId="20" fillId="0" borderId="0" xfId="1" applyFont="1"/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166" fontId="14" fillId="2" borderId="3" xfId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Continuous" vertical="center"/>
    </xf>
    <xf numFmtId="166" fontId="18" fillId="3" borderId="3" xfId="1" applyFont="1" applyFill="1" applyBorder="1" applyAlignment="1">
      <alignment horizontal="centerContinuous" vertical="center"/>
    </xf>
    <xf numFmtId="166" fontId="18" fillId="3" borderId="4" xfId="1" applyFont="1" applyFill="1" applyBorder="1" applyAlignment="1">
      <alignment horizontal="centerContinuous" vertical="center"/>
    </xf>
    <xf numFmtId="166" fontId="4" fillId="2" borderId="3" xfId="1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166" fontId="14" fillId="2" borderId="0" xfId="1" applyFont="1" applyFill="1" applyAlignment="1">
      <alignment horizontal="center" vertical="center" wrapText="1"/>
    </xf>
    <xf numFmtId="166" fontId="26" fillId="2" borderId="0" xfId="1" applyFont="1" applyFill="1" applyAlignment="1">
      <alignment horizontal="right"/>
    </xf>
    <xf numFmtId="166" fontId="27" fillId="2" borderId="0" xfId="1" applyFont="1" applyFill="1" applyAlignment="1">
      <alignment horizontal="right"/>
    </xf>
    <xf numFmtId="166" fontId="28" fillId="2" borderId="0" xfId="1" applyFont="1" applyFill="1" applyAlignment="1">
      <alignment vertical="center"/>
    </xf>
    <xf numFmtId="166" fontId="29" fillId="3" borderId="2" xfId="1" applyFont="1" applyFill="1" applyBorder="1" applyAlignment="1">
      <alignment horizontal="centerContinuous" vertical="center"/>
    </xf>
    <xf numFmtId="166" fontId="27" fillId="2" borderId="0" xfId="1" applyFont="1" applyFill="1" applyAlignment="1">
      <alignment horizontal="center" vertical="justify"/>
    </xf>
    <xf numFmtId="166" fontId="27" fillId="2" borderId="0" xfId="1" applyFont="1" applyFill="1" applyAlignment="1">
      <alignment vertical="center"/>
    </xf>
    <xf numFmtId="166" fontId="26" fillId="2" borderId="0" xfId="1" applyFont="1" applyFill="1" applyAlignment="1">
      <alignment vertical="center"/>
    </xf>
    <xf numFmtId="0" fontId="30" fillId="0" borderId="0" xfId="0" applyFont="1"/>
    <xf numFmtId="164" fontId="0" fillId="0" borderId="0" xfId="0" applyNumberFormat="1"/>
    <xf numFmtId="168" fontId="0" fillId="0" borderId="0" xfId="1" applyNumberFormat="1" applyFont="1"/>
    <xf numFmtId="0" fontId="8" fillId="0" borderId="0" xfId="0" applyFont="1" applyAlignment="1">
      <alignment horizontal="center"/>
    </xf>
    <xf numFmtId="0" fontId="17" fillId="4" borderId="0" xfId="0" applyFont="1" applyFill="1" applyAlignment="1">
      <alignment horizontal="centerContinuous"/>
    </xf>
    <xf numFmtId="166" fontId="17" fillId="4" borderId="0" xfId="1" applyFont="1" applyFill="1" applyAlignment="1">
      <alignment horizontal="centerContinuous"/>
    </xf>
    <xf numFmtId="10" fontId="14" fillId="2" borderId="3" xfId="1" applyNumberFormat="1" applyFont="1" applyFill="1" applyBorder="1" applyAlignment="1">
      <alignment horizontal="center" vertical="center" wrapText="1"/>
    </xf>
    <xf numFmtId="9" fontId="4" fillId="2" borderId="0" xfId="1" applyNumberFormat="1" applyFont="1" applyFill="1" applyAlignment="1">
      <alignment horizontal="center" vertical="center"/>
    </xf>
    <xf numFmtId="10" fontId="4" fillId="2" borderId="0" xfId="1" applyNumberFormat="1" applyFont="1" applyFill="1" applyAlignment="1">
      <alignment horizontal="right" vertical="justify"/>
    </xf>
    <xf numFmtId="10" fontId="31" fillId="5" borderId="0" xfId="1" applyNumberFormat="1" applyFont="1" applyFill="1" applyAlignment="1">
      <alignment horizontal="right" vertical="justify"/>
    </xf>
    <xf numFmtId="0" fontId="8" fillId="0" borderId="0" xfId="0" applyFont="1" applyAlignment="1">
      <alignment horizontal="left"/>
    </xf>
    <xf numFmtId="166" fontId="1" fillId="0" borderId="0" xfId="1"/>
    <xf numFmtId="166" fontId="6" fillId="0" borderId="0" xfId="1" applyFont="1" applyAlignment="1">
      <alignment horizontal="right"/>
    </xf>
    <xf numFmtId="0" fontId="32" fillId="0" borderId="0" xfId="0" applyFont="1"/>
    <xf numFmtId="39" fontId="7" fillId="0" borderId="0" xfId="0" applyNumberFormat="1" applyFont="1" applyAlignment="1">
      <alignment horizontal="left"/>
    </xf>
    <xf numFmtId="0" fontId="7" fillId="0" borderId="0" xfId="0" applyFont="1"/>
    <xf numFmtId="0" fontId="17" fillId="0" borderId="0" xfId="0" applyFont="1" applyAlignment="1">
      <alignment horizontal="centerContinuous"/>
    </xf>
    <xf numFmtId="166" fontId="17" fillId="0" borderId="0" xfId="1" applyFont="1" applyAlignment="1">
      <alignment horizontal="centerContinuous"/>
    </xf>
    <xf numFmtId="166" fontId="4" fillId="0" borderId="0" xfId="1" applyFont="1" applyAlignment="1">
      <alignment horizontal="center" vertical="justify"/>
    </xf>
    <xf numFmtId="0" fontId="17" fillId="0" borderId="0" xfId="0" applyFont="1" applyAlignment="1">
      <alignment horizontal="right"/>
    </xf>
    <xf numFmtId="0" fontId="0" fillId="0" borderId="0" xfId="0" applyFill="1"/>
    <xf numFmtId="0" fontId="18" fillId="0" borderId="0" xfId="0" applyFont="1" applyFill="1" applyBorder="1" applyAlignment="1">
      <alignment horizontal="center" vertical="center"/>
    </xf>
    <xf numFmtId="166" fontId="0" fillId="0" borderId="0" xfId="0" applyNumberFormat="1" applyFill="1"/>
    <xf numFmtId="0" fontId="18" fillId="0" borderId="0" xfId="0" applyFont="1" applyFill="1" applyBorder="1" applyAlignment="1">
      <alignment horizontal="centerContinuous" vertical="center"/>
    </xf>
    <xf numFmtId="166" fontId="18" fillId="0" borderId="0" xfId="1" applyFont="1" applyFill="1" applyBorder="1" applyAlignment="1">
      <alignment horizontal="centerContinuous" vertical="center"/>
    </xf>
    <xf numFmtId="166" fontId="29" fillId="0" borderId="0" xfId="1" applyFont="1" applyFill="1" applyBorder="1" applyAlignment="1">
      <alignment horizontal="centerContinuous" vertical="center"/>
    </xf>
    <xf numFmtId="0" fontId="7" fillId="0" borderId="0" xfId="0" applyFont="1" applyBorder="1" applyAlignment="1">
      <alignment horizontal="left"/>
    </xf>
    <xf numFmtId="0" fontId="8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7" fillId="0" borderId="0" xfId="0" applyFont="1" applyFill="1" applyAlignment="1">
      <alignment horizontal="centerContinuous"/>
    </xf>
    <xf numFmtId="166" fontId="17" fillId="0" borderId="0" xfId="1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20">
    <cellStyle name="Comma" xfId="1" builtinId="3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Comma 3" xfId="5" xr:uid="{00000000-0005-0000-0000-000004000000}"/>
    <cellStyle name="Comma 4" xfId="6" xr:uid="{00000000-0005-0000-0000-000005000000}"/>
    <cellStyle name="Comma 5" xfId="7" xr:uid="{00000000-0005-0000-0000-000006000000}"/>
    <cellStyle name="Comma 6" xfId="8" xr:uid="{00000000-0005-0000-0000-000007000000}"/>
    <cellStyle name="Currency 2" xfId="9" xr:uid="{00000000-0005-0000-0000-000008000000}"/>
    <cellStyle name="Currency 3" xfId="10" xr:uid="{00000000-0005-0000-0000-000009000000}"/>
    <cellStyle name="Normal" xfId="0" builtinId="0"/>
    <cellStyle name="Normal 2" xfId="11" xr:uid="{00000000-0005-0000-0000-00000B000000}"/>
    <cellStyle name="Normal 3" xfId="12" xr:uid="{00000000-0005-0000-0000-00000C000000}"/>
    <cellStyle name="Normal 4" xfId="13" xr:uid="{00000000-0005-0000-0000-00000D000000}"/>
    <cellStyle name="Normal 5" xfId="14" xr:uid="{00000000-0005-0000-0000-00000E000000}"/>
    <cellStyle name="Percent 2" xfId="15" xr:uid="{00000000-0005-0000-0000-000010000000}"/>
    <cellStyle name="Percent 2 2" xfId="16" xr:uid="{00000000-0005-0000-0000-000011000000}"/>
    <cellStyle name="Percent 3" xfId="17" xr:uid="{00000000-0005-0000-0000-000012000000}"/>
    <cellStyle name="Percent 4" xfId="18" xr:uid="{00000000-0005-0000-0000-000013000000}"/>
    <cellStyle name="Percent 5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2428875</xdr:colOff>
      <xdr:row>1</xdr:row>
      <xdr:rowOff>9525</xdr:rowOff>
    </xdr:from>
    <xdr:to>
      <xdr:col>7</xdr:col>
      <xdr:colOff>95250</xdr:colOff>
      <xdr:row>5</xdr:row>
      <xdr:rowOff>135265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026F2A-B176-4794-848E-C44713983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180975"/>
          <a:ext cx="5048250" cy="821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2186941</xdr:colOff>
      <xdr:row>0</xdr:row>
      <xdr:rowOff>76200</xdr:rowOff>
    </xdr:from>
    <xdr:to>
      <xdr:col>3</xdr:col>
      <xdr:colOff>855346</xdr:colOff>
      <xdr:row>5</xdr:row>
      <xdr:rowOff>58195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6C9043-4315-4BFF-AECF-DA0FC0850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6091" y="76200"/>
          <a:ext cx="5071110" cy="824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2884170</xdr:colOff>
      <xdr:row>1</xdr:row>
      <xdr:rowOff>137159</xdr:rowOff>
    </xdr:from>
    <xdr:to>
      <xdr:col>4</xdr:col>
      <xdr:colOff>857250</xdr:colOff>
      <xdr:row>6</xdr:row>
      <xdr:rowOff>97164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405D4D-CB3B-45C2-A121-CB78FB6A0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370" y="308609"/>
          <a:ext cx="5050155" cy="817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215265</xdr:colOff>
      <xdr:row>3</xdr:row>
      <xdr:rowOff>127635</xdr:rowOff>
    </xdr:from>
    <xdr:to>
      <xdr:col>5</xdr:col>
      <xdr:colOff>549910</xdr:colOff>
      <xdr:row>9</xdr:row>
      <xdr:rowOff>0</xdr:rowOff>
    </xdr:to>
    <xdr:pic>
      <xdr:nvPicPr>
        <xdr:cNvPr id="2" name="Picture 1" descr="Hyundai NTNP 2.jpg">
          <a:extLst>
            <a:ext uri="{FF2B5EF4-FFF2-40B4-BE49-F238E27FC236}">
              <a16:creationId xmlns:a16="http://schemas.microsoft.com/office/drawing/2014/main" id="{6AD734AF-4FA6-4062-AD42-686D9D9D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1765" y="676275"/>
          <a:ext cx="3146425" cy="87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2914650</xdr:colOff>
      <xdr:row>0</xdr:row>
      <xdr:rowOff>85725</xdr:rowOff>
    </xdr:from>
    <xdr:to>
      <xdr:col>3</xdr:col>
      <xdr:colOff>287020</xdr:colOff>
      <xdr:row>5</xdr:row>
      <xdr:rowOff>96520</xdr:rowOff>
    </xdr:to>
    <xdr:pic>
      <xdr:nvPicPr>
        <xdr:cNvPr id="3" name="Picture 2" descr="Hyundai NTNP 2.jpg">
          <a:extLst>
            <a:ext uri="{FF2B5EF4-FFF2-40B4-BE49-F238E27FC236}">
              <a16:creationId xmlns:a16="http://schemas.microsoft.com/office/drawing/2014/main" id="{56BC7693-8F94-4190-B2E5-33F6FCB73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85725"/>
          <a:ext cx="326644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215265</xdr:colOff>
      <xdr:row>3</xdr:row>
      <xdr:rowOff>127635</xdr:rowOff>
    </xdr:from>
    <xdr:to>
      <xdr:col>5</xdr:col>
      <xdr:colOff>648970</xdr:colOff>
      <xdr:row>8</xdr:row>
      <xdr:rowOff>175260</xdr:rowOff>
    </xdr:to>
    <xdr:pic>
      <xdr:nvPicPr>
        <xdr:cNvPr id="2" name="Picture 1" descr="Hyundai NTNP 2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6405" y="699135"/>
          <a:ext cx="3146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215265</xdr:colOff>
      <xdr:row>3</xdr:row>
      <xdr:rowOff>127635</xdr:rowOff>
    </xdr:from>
    <xdr:to>
      <xdr:col>5</xdr:col>
      <xdr:colOff>648970</xdr:colOff>
      <xdr:row>8</xdr:row>
      <xdr:rowOff>175260</xdr:rowOff>
    </xdr:to>
    <xdr:pic>
      <xdr:nvPicPr>
        <xdr:cNvPr id="2" name="Picture 1" descr="Hyundai NTNP 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6405" y="699135"/>
          <a:ext cx="3146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215265</xdr:colOff>
      <xdr:row>3</xdr:row>
      <xdr:rowOff>127635</xdr:rowOff>
    </xdr:from>
    <xdr:to>
      <xdr:col>5</xdr:col>
      <xdr:colOff>648970</xdr:colOff>
      <xdr:row>8</xdr:row>
      <xdr:rowOff>175260</xdr:rowOff>
    </xdr:to>
    <xdr:pic>
      <xdr:nvPicPr>
        <xdr:cNvPr id="2" name="Picture 1" descr="Hyundai NTNP 2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7815" y="699135"/>
          <a:ext cx="306260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215265</xdr:colOff>
      <xdr:row>3</xdr:row>
      <xdr:rowOff>127635</xdr:rowOff>
    </xdr:from>
    <xdr:to>
      <xdr:col>5</xdr:col>
      <xdr:colOff>648970</xdr:colOff>
      <xdr:row>8</xdr:row>
      <xdr:rowOff>175260</xdr:rowOff>
    </xdr:to>
    <xdr:pic>
      <xdr:nvPicPr>
        <xdr:cNvPr id="2" name="Picture 1" descr="Hyundai NTNP 2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7815" y="699135"/>
          <a:ext cx="306260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</sheetPr>
  <dimension ref="A1:H184"/>
  <sheetViews>
    <sheetView showGridLines="0" tabSelected="1" zoomScaleNormal="100" workbookViewId="0">
      <pane xSplit="1" ySplit="15" topLeftCell="B16" activePane="bottomRight" state="frozen"/>
      <selection activeCell="B117" sqref="B117"/>
      <selection pane="topRight" activeCell="B117" sqref="B117"/>
      <selection pane="bottomLeft" activeCell="B117" sqref="B117"/>
      <selection pane="bottomRight" activeCell="E19" sqref="E19"/>
    </sheetView>
  </sheetViews>
  <sheetFormatPr defaultColWidth="51" defaultRowHeight="12.75"/>
  <cols>
    <col min="1" max="1" width="53.42578125" customWidth="1"/>
    <col min="2" max="2" width="12.28515625" style="24" bestFit="1" customWidth="1"/>
    <col min="3" max="3" width="13.85546875" style="32" hidden="1" customWidth="1"/>
    <col min="4" max="4" width="13.28515625" style="32" hidden="1" customWidth="1"/>
    <col min="5" max="5" width="14" style="32" customWidth="1"/>
    <col min="6" max="6" width="13.7109375" style="32" bestFit="1" customWidth="1"/>
    <col min="7" max="7" width="14" style="32" customWidth="1"/>
    <col min="8" max="8" width="10.42578125" style="32" customWidth="1"/>
  </cols>
  <sheetData>
    <row r="1" spans="1:8">
      <c r="A1" s="2"/>
      <c r="B1" s="3"/>
      <c r="C1" s="37"/>
      <c r="D1" s="37"/>
      <c r="E1" s="37"/>
      <c r="F1" s="37"/>
      <c r="G1" s="37"/>
      <c r="H1" s="37"/>
    </row>
    <row r="2" spans="1:8">
      <c r="A2" s="2"/>
      <c r="B2" s="3"/>
      <c r="C2" s="37"/>
      <c r="D2" s="37"/>
      <c r="E2" s="37"/>
      <c r="F2" s="37"/>
      <c r="G2" s="37"/>
      <c r="H2" s="37"/>
    </row>
    <row r="3" spans="1:8">
      <c r="A3" s="2"/>
      <c r="B3" s="3"/>
      <c r="C3" s="37"/>
      <c r="D3" s="37"/>
      <c r="E3" s="37"/>
      <c r="F3" s="37"/>
      <c r="G3" s="37"/>
      <c r="H3" s="37"/>
    </row>
    <row r="4" spans="1:8">
      <c r="A4" s="2"/>
      <c r="B4" s="3"/>
      <c r="C4" s="37"/>
      <c r="D4" s="37"/>
      <c r="E4" s="37"/>
      <c r="F4" s="37"/>
      <c r="G4" s="37"/>
      <c r="H4" s="37"/>
    </row>
    <row r="5" spans="1:8">
      <c r="A5" s="2"/>
      <c r="B5" s="3"/>
      <c r="C5" s="37"/>
      <c r="D5" s="37"/>
      <c r="E5" s="37"/>
      <c r="F5" s="37"/>
      <c r="G5" s="37"/>
      <c r="H5" s="37"/>
    </row>
    <row r="6" spans="1:8">
      <c r="A6" s="2"/>
      <c r="B6" s="3"/>
      <c r="C6" s="37"/>
      <c r="D6" s="37"/>
      <c r="E6" s="37"/>
      <c r="F6" s="37"/>
      <c r="G6" s="37"/>
      <c r="H6" s="37"/>
    </row>
    <row r="7" spans="1:8">
      <c r="A7" s="2"/>
      <c r="B7" s="3"/>
      <c r="C7" s="37"/>
      <c r="D7" s="37"/>
      <c r="E7" s="37"/>
      <c r="F7" s="37"/>
      <c r="G7" s="37"/>
      <c r="H7" s="37"/>
    </row>
    <row r="8" spans="1:8" hidden="1">
      <c r="A8" s="2"/>
      <c r="B8" s="3"/>
      <c r="C8" s="37"/>
      <c r="D8" s="37"/>
      <c r="E8" s="37"/>
      <c r="F8" s="37"/>
      <c r="G8" s="37"/>
      <c r="H8" s="37"/>
    </row>
    <row r="9" spans="1:8" hidden="1">
      <c r="A9" s="2"/>
      <c r="B9" s="3"/>
      <c r="C9" s="37"/>
      <c r="D9" s="37"/>
      <c r="E9" s="37"/>
      <c r="F9" s="37"/>
      <c r="G9" s="37"/>
      <c r="H9" s="37"/>
    </row>
    <row r="10" spans="1:8">
      <c r="A10" s="2"/>
      <c r="B10" s="3"/>
      <c r="C10" s="37"/>
      <c r="D10" s="37"/>
      <c r="E10" s="37"/>
      <c r="F10" s="37"/>
      <c r="G10" s="37"/>
      <c r="H10" s="37"/>
    </row>
    <row r="11" spans="1:8" s="90" customFormat="1" ht="15">
      <c r="A11" s="101" t="s">
        <v>365</v>
      </c>
      <c r="B11" s="101"/>
      <c r="C11" s="102"/>
      <c r="D11" s="102"/>
      <c r="E11" s="102"/>
      <c r="F11" s="102"/>
      <c r="G11" s="102"/>
      <c r="H11" s="102"/>
    </row>
    <row r="12" spans="1:8">
      <c r="A12" s="3"/>
      <c r="B12" s="3"/>
      <c r="C12" s="38"/>
      <c r="D12" s="38"/>
      <c r="E12" s="39"/>
      <c r="F12" s="38"/>
      <c r="G12" s="40"/>
      <c r="H12" s="40"/>
    </row>
    <row r="13" spans="1:8" s="29" customFormat="1" ht="38.25">
      <c r="A13" s="53" t="s">
        <v>0</v>
      </c>
      <c r="B13" s="54" t="s">
        <v>1</v>
      </c>
      <c r="C13" s="55" t="s">
        <v>2</v>
      </c>
      <c r="D13" s="55" t="s">
        <v>3</v>
      </c>
      <c r="E13" s="55" t="s">
        <v>291</v>
      </c>
      <c r="F13" s="55" t="s">
        <v>4</v>
      </c>
      <c r="G13" s="55" t="s">
        <v>5</v>
      </c>
      <c r="H13" s="55" t="s">
        <v>6</v>
      </c>
    </row>
    <row r="14" spans="1:8">
      <c r="A14" s="4"/>
      <c r="B14" s="3"/>
      <c r="C14" s="38"/>
      <c r="D14" s="38"/>
      <c r="E14" s="41"/>
      <c r="F14" s="38"/>
      <c r="G14" s="41"/>
      <c r="H14" s="41"/>
    </row>
    <row r="15" spans="1:8" ht="14.25">
      <c r="A15" s="105" t="s">
        <v>7</v>
      </c>
      <c r="B15" s="106"/>
      <c r="C15" s="106"/>
      <c r="D15" s="106"/>
      <c r="E15" s="106"/>
      <c r="F15" s="106"/>
      <c r="G15" s="106"/>
      <c r="H15" s="106"/>
    </row>
    <row r="16" spans="1:8">
      <c r="A16" s="30" t="s">
        <v>36</v>
      </c>
      <c r="B16" s="15"/>
      <c r="C16" s="38"/>
      <c r="D16" s="38"/>
      <c r="E16" s="40"/>
      <c r="F16" s="38"/>
      <c r="G16" s="40"/>
      <c r="H16" s="40"/>
    </row>
    <row r="17" spans="1:8">
      <c r="A17" s="31" t="s">
        <v>326</v>
      </c>
      <c r="B17" s="16"/>
      <c r="C17" s="43"/>
      <c r="D17" s="43"/>
      <c r="E17" s="43"/>
      <c r="F17" s="43"/>
      <c r="G17" s="36"/>
      <c r="H17" s="43"/>
    </row>
    <row r="18" spans="1:8">
      <c r="A18" s="5"/>
      <c r="B18" s="17"/>
      <c r="C18" s="33"/>
      <c r="D18" s="33"/>
      <c r="E18" s="33"/>
      <c r="F18" s="33"/>
      <c r="G18" s="36"/>
      <c r="H18" s="33"/>
    </row>
    <row r="19" spans="1:8">
      <c r="A19" s="5" t="s">
        <v>327</v>
      </c>
      <c r="B19" s="97">
        <v>26515450</v>
      </c>
      <c r="C19" s="33">
        <v>141163.04347826086</v>
      </c>
      <c r="D19" s="33">
        <v>11445.652173913055</v>
      </c>
      <c r="E19" s="33">
        <v>152608.69565217392</v>
      </c>
      <c r="F19" s="33">
        <v>22891.304347826088</v>
      </c>
      <c r="G19" s="36">
        <v>175500</v>
      </c>
      <c r="H19" s="33">
        <v>1200</v>
      </c>
    </row>
    <row r="20" spans="1:8">
      <c r="A20" s="10" t="s">
        <v>325</v>
      </c>
      <c r="B20" s="17"/>
      <c r="C20" s="33"/>
      <c r="D20" s="33"/>
      <c r="E20" s="33"/>
      <c r="F20" s="33"/>
      <c r="G20" s="36"/>
      <c r="H20" s="33"/>
    </row>
    <row r="21" spans="1:8">
      <c r="A21" s="6" t="s">
        <v>328</v>
      </c>
      <c r="B21" s="17"/>
      <c r="C21" s="33"/>
      <c r="D21" s="33"/>
      <c r="E21" s="33"/>
      <c r="F21" s="33"/>
      <c r="G21" s="36"/>
      <c r="H21" s="33"/>
    </row>
    <row r="22" spans="1:8">
      <c r="A22" s="10"/>
      <c r="B22" s="98"/>
      <c r="C22" s="33"/>
      <c r="D22" s="33"/>
      <c r="E22" s="44"/>
      <c r="F22" s="33"/>
      <c r="G22" s="36"/>
      <c r="H22" s="33"/>
    </row>
    <row r="23" spans="1:8">
      <c r="A23" s="31" t="s">
        <v>351</v>
      </c>
      <c r="B23" s="16"/>
      <c r="C23" s="43"/>
      <c r="D23" s="43"/>
      <c r="E23" s="43"/>
      <c r="F23" s="43"/>
      <c r="G23" s="36"/>
      <c r="H23" s="43"/>
    </row>
    <row r="24" spans="1:8">
      <c r="A24" s="5"/>
      <c r="B24" s="98"/>
      <c r="C24" s="33"/>
      <c r="D24" s="33"/>
      <c r="E24" s="33"/>
      <c r="F24" s="33"/>
      <c r="G24" s="36"/>
      <c r="H24" s="33"/>
    </row>
    <row r="25" spans="1:8">
      <c r="A25" s="5" t="s">
        <v>292</v>
      </c>
      <c r="B25" s="98">
        <v>26516246</v>
      </c>
      <c r="C25" s="33">
        <v>158376.08695652176</v>
      </c>
      <c r="D25" s="33">
        <v>12841.304347826081</v>
      </c>
      <c r="E25" s="33">
        <v>171217.39130434784</v>
      </c>
      <c r="F25" s="33">
        <v>25682.608695652172</v>
      </c>
      <c r="G25" s="36">
        <v>196900</v>
      </c>
      <c r="H25" s="33">
        <v>1200</v>
      </c>
    </row>
    <row r="26" spans="1:8">
      <c r="A26" s="5" t="s">
        <v>293</v>
      </c>
      <c r="B26" s="98">
        <v>26516251</v>
      </c>
      <c r="C26" s="33">
        <v>178967.39130434784</v>
      </c>
      <c r="D26" s="33">
        <v>14510.869565217377</v>
      </c>
      <c r="E26" s="33">
        <v>193478.26086956522</v>
      </c>
      <c r="F26" s="33">
        <v>29021.739130434784</v>
      </c>
      <c r="G26" s="36">
        <v>222500</v>
      </c>
      <c r="H26" s="33">
        <v>1200</v>
      </c>
    </row>
    <row r="27" spans="1:8">
      <c r="A27" s="5" t="s">
        <v>294</v>
      </c>
      <c r="B27" s="98">
        <v>26516296</v>
      </c>
      <c r="C27" s="33">
        <v>178967.39130434784</v>
      </c>
      <c r="D27" s="33">
        <v>14510.869565217377</v>
      </c>
      <c r="E27" s="33">
        <v>193478.26086956522</v>
      </c>
      <c r="F27" s="33">
        <v>29021.739130434784</v>
      </c>
      <c r="G27" s="36">
        <v>222500</v>
      </c>
      <c r="H27" s="33">
        <v>1200</v>
      </c>
    </row>
    <row r="28" spans="1:8">
      <c r="A28" s="5" t="s">
        <v>295</v>
      </c>
      <c r="B28" s="98">
        <v>26516307</v>
      </c>
      <c r="C28" s="33">
        <v>190550.00000000003</v>
      </c>
      <c r="D28" s="33">
        <v>15449.999999999971</v>
      </c>
      <c r="E28" s="33">
        <v>206000</v>
      </c>
      <c r="F28" s="33">
        <v>30900</v>
      </c>
      <c r="G28" s="36">
        <v>236900</v>
      </c>
      <c r="H28" s="33">
        <v>1200</v>
      </c>
    </row>
    <row r="29" spans="1:8">
      <c r="A29" s="5" t="s">
        <v>296</v>
      </c>
      <c r="B29" s="98">
        <v>26516317</v>
      </c>
      <c r="C29" s="33">
        <v>211945.65217391305</v>
      </c>
      <c r="D29" s="33">
        <v>17184.782608695648</v>
      </c>
      <c r="E29" s="33">
        <v>229130.4347826087</v>
      </c>
      <c r="F29" s="33">
        <v>34369.565217391304</v>
      </c>
      <c r="G29" s="36">
        <v>263500</v>
      </c>
      <c r="H29" s="33">
        <v>1200</v>
      </c>
    </row>
    <row r="30" spans="1:8">
      <c r="A30" s="5" t="s">
        <v>352</v>
      </c>
      <c r="B30" s="98"/>
      <c r="C30" s="33">
        <v>4000</v>
      </c>
      <c r="D30" s="33">
        <v>500</v>
      </c>
      <c r="E30" s="33">
        <v>4500</v>
      </c>
      <c r="F30" s="33">
        <v>675</v>
      </c>
      <c r="G30" s="36">
        <v>5175</v>
      </c>
      <c r="H30" s="33"/>
    </row>
    <row r="31" spans="1:8">
      <c r="A31" s="6" t="s">
        <v>328</v>
      </c>
      <c r="B31" s="98"/>
      <c r="C31" s="33"/>
      <c r="D31" s="33"/>
      <c r="E31" s="33"/>
      <c r="F31" s="33"/>
      <c r="G31" s="36"/>
      <c r="H31" s="33"/>
    </row>
    <row r="32" spans="1:8">
      <c r="A32" s="10" t="s">
        <v>325</v>
      </c>
      <c r="B32" s="98"/>
      <c r="C32" s="33"/>
      <c r="D32" s="33"/>
      <c r="E32" s="33"/>
      <c r="F32" s="33"/>
      <c r="G32" s="36"/>
      <c r="H32" s="33"/>
    </row>
    <row r="33" spans="1:8">
      <c r="A33" s="5"/>
      <c r="B33" s="17"/>
      <c r="C33" s="33"/>
      <c r="D33" s="33"/>
      <c r="E33" s="33"/>
      <c r="F33" s="33"/>
      <c r="G33" s="36"/>
      <c r="H33" s="33"/>
    </row>
    <row r="34" spans="1:8">
      <c r="A34" s="9" t="s">
        <v>297</v>
      </c>
      <c r="B34" s="18"/>
      <c r="C34" s="33"/>
      <c r="D34" s="33"/>
      <c r="E34" s="33"/>
      <c r="F34" s="33"/>
      <c r="G34" s="36"/>
      <c r="H34" s="33"/>
    </row>
    <row r="35" spans="1:8">
      <c r="A35" s="5" t="s">
        <v>61</v>
      </c>
      <c r="B35" s="17">
        <v>26516462</v>
      </c>
      <c r="C35" s="33">
        <v>219281.73913043478</v>
      </c>
      <c r="D35" s="33">
        <v>20370.434782608674</v>
      </c>
      <c r="E35" s="33">
        <v>239652.17391304346</v>
      </c>
      <c r="F35" s="33">
        <v>35947.826086956527</v>
      </c>
      <c r="G35" s="36">
        <v>275600</v>
      </c>
      <c r="H35" s="33">
        <v>1200</v>
      </c>
    </row>
    <row r="36" spans="1:8">
      <c r="A36" s="5" t="s">
        <v>186</v>
      </c>
      <c r="B36" s="17">
        <v>26516470</v>
      </c>
      <c r="C36" s="33">
        <v>229784.34782608697</v>
      </c>
      <c r="D36" s="33">
        <v>21346.086956521729</v>
      </c>
      <c r="E36" s="33">
        <v>251130.4347826087</v>
      </c>
      <c r="F36" s="33">
        <v>37669.565217391304</v>
      </c>
      <c r="G36" s="36">
        <v>288800</v>
      </c>
      <c r="H36" s="33">
        <v>1200</v>
      </c>
    </row>
    <row r="37" spans="1:8">
      <c r="A37" s="6" t="s">
        <v>62</v>
      </c>
      <c r="B37" s="17"/>
      <c r="C37" s="33"/>
      <c r="D37" s="33"/>
      <c r="E37" s="33"/>
      <c r="F37" s="33"/>
      <c r="G37" s="36"/>
      <c r="H37" s="33"/>
    </row>
    <row r="38" spans="1:8">
      <c r="A38" s="10" t="s">
        <v>325</v>
      </c>
      <c r="B38" s="17"/>
      <c r="C38" s="33"/>
      <c r="D38" s="33"/>
      <c r="E38" s="33"/>
      <c r="F38" s="33"/>
      <c r="G38" s="36"/>
      <c r="H38" s="33"/>
    </row>
    <row r="39" spans="1:8">
      <c r="A39" s="5"/>
      <c r="B39" s="17"/>
      <c r="C39" s="33"/>
      <c r="D39" s="33"/>
      <c r="E39" s="33"/>
      <c r="F39" s="33"/>
      <c r="G39" s="36"/>
      <c r="H39" s="33"/>
    </row>
    <row r="40" spans="1:8">
      <c r="A40" s="5" t="s">
        <v>242</v>
      </c>
      <c r="B40" s="17">
        <v>26516495</v>
      </c>
      <c r="C40" s="33">
        <v>242673.91304347827</v>
      </c>
      <c r="D40" s="33">
        <v>22543.478260869568</v>
      </c>
      <c r="E40" s="33">
        <v>265217.39130434784</v>
      </c>
      <c r="F40" s="33">
        <v>39782.608695652176</v>
      </c>
      <c r="G40" s="36">
        <v>305000</v>
      </c>
      <c r="H40" s="33">
        <v>1200</v>
      </c>
    </row>
    <row r="41" spans="1:8">
      <c r="A41" s="5" t="s">
        <v>37</v>
      </c>
      <c r="B41" s="17">
        <v>26516502</v>
      </c>
      <c r="C41" s="33">
        <v>247050</v>
      </c>
      <c r="D41" s="33">
        <v>22950</v>
      </c>
      <c r="E41" s="33">
        <v>270000</v>
      </c>
      <c r="F41" s="33">
        <v>40500</v>
      </c>
      <c r="G41" s="36">
        <v>310500</v>
      </c>
      <c r="H41" s="33">
        <v>1200</v>
      </c>
    </row>
    <row r="42" spans="1:8">
      <c r="A42" s="5" t="s">
        <v>298</v>
      </c>
      <c r="B42" s="17">
        <v>26516522</v>
      </c>
      <c r="C42" s="33">
        <v>266941.30434782611</v>
      </c>
      <c r="D42" s="33">
        <v>24797.826086956484</v>
      </c>
      <c r="E42" s="33">
        <v>291739.13043478259</v>
      </c>
      <c r="F42" s="33">
        <v>43760.869565217392</v>
      </c>
      <c r="G42" s="36">
        <v>335500</v>
      </c>
      <c r="H42" s="33">
        <v>1200</v>
      </c>
    </row>
    <row r="43" spans="1:8">
      <c r="A43" s="5" t="s">
        <v>299</v>
      </c>
      <c r="B43" s="17">
        <v>26516527</v>
      </c>
      <c r="C43" s="33">
        <v>262883.47826086957</v>
      </c>
      <c r="D43" s="33">
        <v>24420.869565217406</v>
      </c>
      <c r="E43" s="33">
        <v>287304.34782608697</v>
      </c>
      <c r="F43" s="33">
        <v>43095.65217391304</v>
      </c>
      <c r="G43" s="36">
        <v>330400</v>
      </c>
      <c r="H43" s="33">
        <v>1200</v>
      </c>
    </row>
    <row r="44" spans="1:8">
      <c r="A44" s="5" t="s">
        <v>289</v>
      </c>
      <c r="B44" s="17"/>
      <c r="C44" s="33">
        <v>1575</v>
      </c>
      <c r="D44" s="33">
        <v>685.86956521739148</v>
      </c>
      <c r="E44" s="33">
        <v>2260.8695652173915</v>
      </c>
      <c r="F44" s="33">
        <v>339.13043478260869</v>
      </c>
      <c r="G44" s="36">
        <v>2600</v>
      </c>
      <c r="H44" s="33"/>
    </row>
    <row r="45" spans="1:8">
      <c r="A45" s="6" t="s">
        <v>18</v>
      </c>
      <c r="B45" s="18"/>
      <c r="C45" s="33"/>
      <c r="D45" s="33"/>
      <c r="E45" s="33"/>
      <c r="F45" s="33"/>
      <c r="G45" s="36"/>
      <c r="H45" s="33"/>
    </row>
    <row r="46" spans="1:8">
      <c r="A46" s="10" t="s">
        <v>325</v>
      </c>
      <c r="B46" s="18"/>
      <c r="C46" s="33"/>
      <c r="D46" s="33"/>
      <c r="E46" s="33"/>
      <c r="F46" s="33"/>
      <c r="G46" s="36"/>
      <c r="H46" s="33"/>
    </row>
    <row r="47" spans="1:8">
      <c r="A47" s="7"/>
      <c r="B47" s="18"/>
      <c r="C47" s="33"/>
      <c r="D47" s="33"/>
      <c r="E47" s="33"/>
      <c r="F47" s="33"/>
      <c r="G47" s="36"/>
      <c r="H47" s="33"/>
    </row>
    <row r="48" spans="1:8">
      <c r="A48" s="9" t="s">
        <v>339</v>
      </c>
      <c r="B48" s="16"/>
      <c r="C48" s="33"/>
      <c r="D48" s="33"/>
      <c r="E48" s="33"/>
      <c r="F48" s="33"/>
      <c r="G48" s="36"/>
      <c r="H48" s="33"/>
    </row>
    <row r="49" spans="1:8">
      <c r="A49" s="9"/>
      <c r="B49" s="16"/>
      <c r="C49" s="33"/>
      <c r="D49" s="33"/>
      <c r="E49" s="33"/>
      <c r="F49" s="33"/>
      <c r="G49" s="36"/>
      <c r="H49" s="33"/>
    </row>
    <row r="50" spans="1:8">
      <c r="A50" s="5" t="s">
        <v>340</v>
      </c>
      <c r="B50" s="17">
        <v>26516660</v>
      </c>
      <c r="C50" s="33">
        <v>538007.82608695654</v>
      </c>
      <c r="D50" s="33">
        <v>53209.565217391239</v>
      </c>
      <c r="E50" s="33">
        <v>591217.39130434778</v>
      </c>
      <c r="F50" s="33">
        <v>88682.608695652176</v>
      </c>
      <c r="G50" s="36">
        <v>679900</v>
      </c>
      <c r="H50" s="33">
        <v>1200</v>
      </c>
    </row>
    <row r="51" spans="1:8">
      <c r="A51" s="26" t="s">
        <v>341</v>
      </c>
      <c r="B51" s="15"/>
      <c r="C51" s="33"/>
      <c r="D51" s="33"/>
      <c r="E51" s="33"/>
      <c r="F51" s="33"/>
      <c r="G51" s="36"/>
      <c r="H51" s="33"/>
    </row>
    <row r="52" spans="1:8">
      <c r="A52" s="10" t="s">
        <v>325</v>
      </c>
      <c r="B52" s="15"/>
      <c r="C52" s="33"/>
      <c r="D52" s="33"/>
      <c r="E52" s="33"/>
      <c r="F52" s="33"/>
      <c r="G52" s="36"/>
      <c r="H52" s="33"/>
    </row>
    <row r="53" spans="1:8">
      <c r="A53" s="22"/>
      <c r="B53" s="18"/>
      <c r="C53" s="33"/>
      <c r="D53" s="33"/>
      <c r="E53" s="33"/>
      <c r="F53" s="33"/>
      <c r="G53" s="36"/>
      <c r="H53" s="33"/>
    </row>
    <row r="54" spans="1:8" hidden="1">
      <c r="A54" s="10"/>
      <c r="B54" s="15"/>
      <c r="C54" s="33"/>
      <c r="D54" s="33"/>
      <c r="E54" s="33"/>
      <c r="F54" s="33"/>
      <c r="G54" s="36"/>
      <c r="H54" s="33"/>
    </row>
    <row r="55" spans="1:8">
      <c r="A55" s="12" t="s">
        <v>312</v>
      </c>
      <c r="B55" s="19"/>
      <c r="C55" s="33"/>
      <c r="D55" s="33"/>
      <c r="E55" s="33"/>
      <c r="F55" s="33"/>
      <c r="G55" s="36"/>
      <c r="H55" s="33"/>
    </row>
    <row r="56" spans="1:8">
      <c r="A56" s="13"/>
      <c r="B56" s="20"/>
      <c r="C56" s="33"/>
      <c r="D56" s="33"/>
      <c r="E56" s="33"/>
      <c r="F56" s="33"/>
      <c r="G56" s="36"/>
      <c r="H56" s="33"/>
    </row>
    <row r="57" spans="1:8">
      <c r="A57" s="13" t="s">
        <v>300</v>
      </c>
      <c r="B57" s="17">
        <v>26545400</v>
      </c>
      <c r="C57" s="33">
        <v>470739.13043478265</v>
      </c>
      <c r="D57" s="33">
        <v>52304.347826086916</v>
      </c>
      <c r="E57" s="33">
        <v>523043.47826086957</v>
      </c>
      <c r="F57" s="33">
        <v>78456.521739130432</v>
      </c>
      <c r="G57" s="36">
        <v>601500</v>
      </c>
      <c r="H57" s="33">
        <v>2500</v>
      </c>
    </row>
    <row r="58" spans="1:8">
      <c r="A58" s="13" t="s">
        <v>303</v>
      </c>
      <c r="B58" s="17">
        <v>26545411</v>
      </c>
      <c r="C58" s="33">
        <v>582182.60869565222</v>
      </c>
      <c r="D58" s="33">
        <v>64686.956521739135</v>
      </c>
      <c r="E58" s="33">
        <v>646869.56521739135</v>
      </c>
      <c r="F58" s="33">
        <v>97030.434782608689</v>
      </c>
      <c r="G58" s="36">
        <v>743900</v>
      </c>
      <c r="H58" s="33">
        <v>2500</v>
      </c>
    </row>
    <row r="59" spans="1:8">
      <c r="A59" s="13" t="s">
        <v>318</v>
      </c>
      <c r="B59" s="17">
        <v>26545610</v>
      </c>
      <c r="C59" s="33">
        <v>591573.91304347827</v>
      </c>
      <c r="D59" s="33">
        <v>65730.434782608645</v>
      </c>
      <c r="E59" s="33">
        <v>657304.34782608692</v>
      </c>
      <c r="F59" s="33">
        <v>98595.652173913055</v>
      </c>
      <c r="G59" s="36">
        <v>755900</v>
      </c>
      <c r="H59" s="33">
        <v>2500</v>
      </c>
    </row>
    <row r="60" spans="1:8">
      <c r="A60" s="5" t="s">
        <v>289</v>
      </c>
      <c r="B60" s="17"/>
      <c r="C60" s="33">
        <v>1575</v>
      </c>
      <c r="D60" s="33">
        <v>685.86956521739148</v>
      </c>
      <c r="E60" s="33">
        <v>2260.8695652173915</v>
      </c>
      <c r="F60" s="33">
        <v>339.13043478260869</v>
      </c>
      <c r="G60" s="36">
        <v>2600</v>
      </c>
      <c r="H60" s="33"/>
    </row>
    <row r="61" spans="1:8">
      <c r="A61" s="10" t="s">
        <v>22</v>
      </c>
      <c r="B61" s="15"/>
      <c r="C61" s="33"/>
      <c r="D61" s="33"/>
      <c r="E61" s="33"/>
      <c r="F61" s="33"/>
      <c r="G61" s="36"/>
      <c r="H61" s="33"/>
    </row>
    <row r="62" spans="1:8">
      <c r="A62" s="10" t="s">
        <v>325</v>
      </c>
      <c r="B62" s="15"/>
      <c r="C62" s="33"/>
      <c r="D62" s="33"/>
      <c r="E62" s="33"/>
      <c r="F62" s="33"/>
      <c r="G62" s="36"/>
      <c r="H62" s="33"/>
    </row>
    <row r="63" spans="1:8">
      <c r="A63" s="10"/>
      <c r="B63" s="15"/>
      <c r="C63" s="33"/>
      <c r="D63" s="33"/>
      <c r="E63" s="33"/>
      <c r="F63" s="33"/>
      <c r="G63" s="36"/>
      <c r="H63" s="33"/>
    </row>
    <row r="64" spans="1:8">
      <c r="A64" s="28" t="s">
        <v>9</v>
      </c>
      <c r="B64" s="15"/>
      <c r="C64" s="33"/>
      <c r="D64" s="33"/>
      <c r="E64" s="33"/>
      <c r="F64" s="33"/>
      <c r="G64" s="36"/>
      <c r="H64" s="33"/>
    </row>
    <row r="65" spans="1:8">
      <c r="A65" s="27"/>
      <c r="B65" s="18"/>
      <c r="C65" s="45"/>
      <c r="D65" s="45"/>
      <c r="E65" s="45"/>
      <c r="F65" s="45"/>
      <c r="G65" s="36"/>
      <c r="H65" s="45"/>
    </row>
    <row r="66" spans="1:8" ht="14.25">
      <c r="A66" s="105" t="s">
        <v>10</v>
      </c>
      <c r="B66" s="106"/>
      <c r="C66" s="106"/>
      <c r="D66" s="106"/>
      <c r="E66" s="106"/>
      <c r="F66" s="106"/>
      <c r="G66" s="106"/>
      <c r="H66" s="106"/>
    </row>
    <row r="67" spans="1:8">
      <c r="A67" s="7"/>
      <c r="B67" s="18"/>
      <c r="C67" s="33"/>
      <c r="D67" s="33"/>
      <c r="E67" s="33"/>
      <c r="F67" s="33"/>
      <c r="G67" s="36"/>
      <c r="H67" s="33"/>
    </row>
    <row r="68" spans="1:8">
      <c r="A68" s="9" t="s">
        <v>337</v>
      </c>
      <c r="B68" s="16"/>
      <c r="C68" s="33"/>
      <c r="D68" s="33"/>
      <c r="E68" s="33"/>
      <c r="F68" s="33"/>
      <c r="G68" s="36"/>
      <c r="H68" s="33"/>
    </row>
    <row r="69" spans="1:8">
      <c r="A69" s="5"/>
      <c r="B69" s="17"/>
      <c r="C69" s="33"/>
      <c r="D69" s="33"/>
      <c r="E69" s="33"/>
      <c r="F69" s="33"/>
      <c r="G69" s="36"/>
      <c r="H69" s="33"/>
    </row>
    <row r="70" spans="1:8">
      <c r="A70" s="5" t="s">
        <v>330</v>
      </c>
      <c r="B70" s="17">
        <v>26528150</v>
      </c>
      <c r="C70" s="33">
        <v>240207.39130434787</v>
      </c>
      <c r="D70" s="33">
        <v>22314.347826086945</v>
      </c>
      <c r="E70" s="33">
        <v>262521.73913043481</v>
      </c>
      <c r="F70" s="33">
        <v>39378.260869565216</v>
      </c>
      <c r="G70" s="36">
        <v>301900</v>
      </c>
      <c r="H70" s="33">
        <v>1500</v>
      </c>
    </row>
    <row r="71" spans="1:8">
      <c r="A71" s="5" t="s">
        <v>353</v>
      </c>
      <c r="B71" s="99">
        <v>26528150</v>
      </c>
      <c r="C71" s="33">
        <v>248163.91304347827</v>
      </c>
      <c r="D71" s="33">
        <v>23053.478260869568</v>
      </c>
      <c r="E71" s="33">
        <v>271217.39130434784</v>
      </c>
      <c r="F71" s="33">
        <v>40682.608695652176</v>
      </c>
      <c r="G71" s="36">
        <v>311900</v>
      </c>
      <c r="H71" s="33">
        <v>1500</v>
      </c>
    </row>
    <row r="72" spans="1:8">
      <c r="A72" s="5" t="s">
        <v>364</v>
      </c>
      <c r="B72" s="103">
        <v>26528155</v>
      </c>
      <c r="C72" s="33">
        <v>265350</v>
      </c>
      <c r="D72" s="33">
        <v>24650</v>
      </c>
      <c r="E72" s="33">
        <v>290000</v>
      </c>
      <c r="F72" s="33">
        <v>43500</v>
      </c>
      <c r="G72" s="36">
        <v>333500</v>
      </c>
      <c r="H72" s="33">
        <v>1500</v>
      </c>
    </row>
    <row r="73" spans="1:8">
      <c r="A73" s="5" t="s">
        <v>331</v>
      </c>
      <c r="B73" s="17">
        <v>26528160</v>
      </c>
      <c r="C73" s="33">
        <v>268532.60869565222</v>
      </c>
      <c r="D73" s="33">
        <v>24945.652173912968</v>
      </c>
      <c r="E73" s="33">
        <v>293478.26086956519</v>
      </c>
      <c r="F73" s="33">
        <v>44021.739130434784</v>
      </c>
      <c r="G73" s="36">
        <v>337500</v>
      </c>
      <c r="H73" s="33">
        <v>1500</v>
      </c>
    </row>
    <row r="74" spans="1:8">
      <c r="A74" s="5" t="s">
        <v>362</v>
      </c>
      <c r="B74" s="100">
        <v>26528165</v>
      </c>
      <c r="C74" s="33">
        <v>293516.08695652179</v>
      </c>
      <c r="D74" s="33">
        <v>27266.521739130374</v>
      </c>
      <c r="E74" s="33">
        <v>320782.60869565216</v>
      </c>
      <c r="F74" s="33">
        <v>48117.391304347824</v>
      </c>
      <c r="G74" s="36">
        <v>368900</v>
      </c>
      <c r="H74" s="33">
        <v>1500</v>
      </c>
    </row>
    <row r="75" spans="1:8">
      <c r="A75" s="5" t="s">
        <v>363</v>
      </c>
      <c r="B75" s="103">
        <v>26528160</v>
      </c>
      <c r="C75" s="33">
        <v>276489.13043478259</v>
      </c>
      <c r="D75" s="33">
        <v>25684.782608695677</v>
      </c>
      <c r="E75" s="33">
        <v>302173.91304347827</v>
      </c>
      <c r="F75" s="33">
        <v>45326.086956521736</v>
      </c>
      <c r="G75" s="36">
        <v>347500</v>
      </c>
      <c r="H75" s="33">
        <v>1500</v>
      </c>
    </row>
    <row r="76" spans="1:8">
      <c r="A76" s="5" t="s">
        <v>332</v>
      </c>
      <c r="B76" s="17">
        <v>26528170</v>
      </c>
      <c r="C76" s="33">
        <v>272510.86956521746</v>
      </c>
      <c r="D76" s="33">
        <v>25315.217391304264</v>
      </c>
      <c r="E76" s="33">
        <v>297826.08695652173</v>
      </c>
      <c r="F76" s="33">
        <v>44673.913043478264</v>
      </c>
      <c r="G76" s="36">
        <v>342500</v>
      </c>
      <c r="H76" s="33">
        <v>1500</v>
      </c>
    </row>
    <row r="77" spans="1:8">
      <c r="A77" s="5" t="s">
        <v>333</v>
      </c>
      <c r="B77" s="17">
        <v>26528170</v>
      </c>
      <c r="C77" s="33">
        <v>276489.13043478259</v>
      </c>
      <c r="D77" s="33">
        <v>25684.782608695677</v>
      </c>
      <c r="E77" s="33">
        <v>302173.91304347827</v>
      </c>
      <c r="F77" s="33">
        <v>45326.086956521736</v>
      </c>
      <c r="G77" s="36">
        <v>347500</v>
      </c>
      <c r="H77" s="33">
        <v>1500</v>
      </c>
    </row>
    <row r="78" spans="1:8">
      <c r="A78" s="5" t="s">
        <v>334</v>
      </c>
      <c r="B78" s="17">
        <v>26528180</v>
      </c>
      <c r="C78" s="33">
        <v>298767.39130434784</v>
      </c>
      <c r="D78" s="33">
        <v>27754.347826086974</v>
      </c>
      <c r="E78" s="33">
        <v>326521.73913043481</v>
      </c>
      <c r="F78" s="33">
        <v>48978.260869565216</v>
      </c>
      <c r="G78" s="36">
        <v>375500</v>
      </c>
      <c r="H78" s="33">
        <v>1500</v>
      </c>
    </row>
    <row r="79" spans="1:8">
      <c r="A79" s="5" t="s">
        <v>335</v>
      </c>
      <c r="B79" s="17">
        <v>26528180</v>
      </c>
      <c r="C79" s="33">
        <v>303063.91304347827</v>
      </c>
      <c r="D79" s="33">
        <v>28153.478260869568</v>
      </c>
      <c r="E79" s="33">
        <v>331217.39130434784</v>
      </c>
      <c r="F79" s="33">
        <v>49682.608695652176</v>
      </c>
      <c r="G79" s="36">
        <v>380900</v>
      </c>
      <c r="H79" s="33">
        <v>1500</v>
      </c>
    </row>
    <row r="80" spans="1:8">
      <c r="A80" s="5" t="s">
        <v>336</v>
      </c>
      <c r="B80" s="17">
        <v>26528200</v>
      </c>
      <c r="C80" s="33">
        <v>324228.26086956525</v>
      </c>
      <c r="D80" s="33">
        <v>30119.565217391297</v>
      </c>
      <c r="E80" s="33">
        <v>354347.82608695654</v>
      </c>
      <c r="F80" s="33">
        <v>53152.173913043473</v>
      </c>
      <c r="G80" s="36">
        <v>407500</v>
      </c>
      <c r="H80" s="33">
        <v>1500</v>
      </c>
    </row>
    <row r="81" spans="1:8">
      <c r="A81" s="104" t="s">
        <v>343</v>
      </c>
      <c r="B81" s="17">
        <v>26528170</v>
      </c>
      <c r="C81" s="33">
        <v>276489.13043478259</v>
      </c>
      <c r="D81" s="33">
        <v>25684.782608695677</v>
      </c>
      <c r="E81" s="33">
        <v>302173.91304347827</v>
      </c>
      <c r="F81" s="33">
        <v>45326.086956521736</v>
      </c>
      <c r="G81" s="36">
        <v>347500</v>
      </c>
      <c r="H81" s="33">
        <v>1500</v>
      </c>
    </row>
    <row r="82" spans="1:8">
      <c r="A82" s="104" t="s">
        <v>344</v>
      </c>
      <c r="B82" s="17">
        <v>26528180</v>
      </c>
      <c r="C82" s="33">
        <v>303063.91304347827</v>
      </c>
      <c r="D82" s="33">
        <v>28153.478260869568</v>
      </c>
      <c r="E82" s="33">
        <v>331217.39130434784</v>
      </c>
      <c r="F82" s="33">
        <v>49682.608695652176</v>
      </c>
      <c r="G82" s="36">
        <v>380900</v>
      </c>
      <c r="H82" s="33">
        <v>1500</v>
      </c>
    </row>
    <row r="83" spans="1:8">
      <c r="A83" s="104" t="s">
        <v>345</v>
      </c>
      <c r="B83" s="17">
        <v>26528200</v>
      </c>
      <c r="C83" s="33">
        <v>324228.26086956525</v>
      </c>
      <c r="D83" s="33">
        <v>30119.565217391297</v>
      </c>
      <c r="E83" s="33">
        <v>354347.82608695654</v>
      </c>
      <c r="F83" s="33">
        <v>53152.173913043473</v>
      </c>
      <c r="G83" s="36">
        <v>407500</v>
      </c>
      <c r="H83" s="33">
        <v>1500</v>
      </c>
    </row>
    <row r="84" spans="1:8">
      <c r="A84" s="6" t="s">
        <v>329</v>
      </c>
      <c r="B84" s="18"/>
      <c r="C84" s="33"/>
      <c r="D84" s="33"/>
      <c r="E84" s="33"/>
      <c r="F84" s="33"/>
      <c r="G84" s="36"/>
      <c r="H84" s="33"/>
    </row>
    <row r="85" spans="1:8">
      <c r="A85" s="10" t="s">
        <v>325</v>
      </c>
      <c r="B85" s="18"/>
      <c r="C85" s="33"/>
      <c r="D85" s="33"/>
      <c r="E85" s="33"/>
      <c r="F85" s="33"/>
      <c r="G85" s="36"/>
      <c r="H85" s="33"/>
    </row>
    <row r="86" spans="1:8">
      <c r="A86" s="3"/>
      <c r="B86" s="3"/>
      <c r="C86" s="38"/>
      <c r="D86" s="38"/>
      <c r="E86" s="40"/>
      <c r="F86" s="38"/>
      <c r="G86" s="36"/>
      <c r="H86" s="40"/>
    </row>
    <row r="87" spans="1:8">
      <c r="A87" s="9" t="s">
        <v>338</v>
      </c>
      <c r="B87" s="15"/>
      <c r="C87" s="33"/>
      <c r="D87" s="33"/>
      <c r="E87" s="33"/>
      <c r="F87" s="33"/>
      <c r="G87" s="36"/>
      <c r="H87" s="33"/>
    </row>
    <row r="88" spans="1:8">
      <c r="A88" s="10"/>
      <c r="B88" s="15"/>
      <c r="C88" s="33"/>
      <c r="D88" s="33"/>
      <c r="E88" s="33"/>
      <c r="F88" s="33"/>
      <c r="G88" s="36"/>
      <c r="H88" s="33"/>
    </row>
    <row r="89" spans="1:8">
      <c r="A89" s="13" t="s">
        <v>314</v>
      </c>
      <c r="B89" s="17">
        <v>26532150</v>
      </c>
      <c r="C89" s="33">
        <v>331434.78260869568</v>
      </c>
      <c r="D89" s="33">
        <v>36826.086956521729</v>
      </c>
      <c r="E89" s="33">
        <v>368260.86956521741</v>
      </c>
      <c r="F89" s="33">
        <v>55239.130434782608</v>
      </c>
      <c r="G89" s="36">
        <v>423500</v>
      </c>
      <c r="H89" s="33">
        <v>2500</v>
      </c>
    </row>
    <row r="90" spans="1:8">
      <c r="A90" s="13" t="s">
        <v>315</v>
      </c>
      <c r="B90" s="17">
        <v>26532310</v>
      </c>
      <c r="C90" s="33">
        <v>348652.17391304352</v>
      </c>
      <c r="D90" s="33">
        <v>38739.130434782594</v>
      </c>
      <c r="E90" s="33">
        <v>387391.30434782611</v>
      </c>
      <c r="F90" s="33">
        <v>58108.695652173912</v>
      </c>
      <c r="G90" s="36">
        <v>445500</v>
      </c>
      <c r="H90" s="33">
        <v>2500</v>
      </c>
    </row>
    <row r="91" spans="1:8">
      <c r="A91" s="10" t="s">
        <v>30</v>
      </c>
      <c r="B91" s="17"/>
      <c r="C91" s="33"/>
      <c r="D91" s="33"/>
      <c r="E91" s="33"/>
      <c r="F91" s="33"/>
      <c r="G91" s="36"/>
      <c r="H91" s="33"/>
    </row>
    <row r="92" spans="1:8">
      <c r="A92" s="10" t="s">
        <v>325</v>
      </c>
      <c r="B92" s="17"/>
      <c r="C92" s="33"/>
      <c r="D92" s="33"/>
      <c r="E92" s="33"/>
      <c r="F92" s="33"/>
      <c r="G92" s="36"/>
      <c r="H92" s="33"/>
    </row>
    <row r="93" spans="1:8">
      <c r="A93" s="7"/>
      <c r="B93" s="18"/>
      <c r="C93" s="33"/>
      <c r="D93" s="33"/>
      <c r="E93" s="33"/>
      <c r="F93" s="33"/>
      <c r="G93" s="36"/>
      <c r="H93" s="33"/>
    </row>
    <row r="94" spans="1:8">
      <c r="A94" s="9" t="s">
        <v>354</v>
      </c>
      <c r="B94" s="16"/>
      <c r="C94" s="33"/>
      <c r="D94" s="33"/>
      <c r="E94" s="33"/>
      <c r="F94" s="33"/>
      <c r="G94" s="36"/>
      <c r="H94" s="33"/>
    </row>
    <row r="95" spans="1:8">
      <c r="A95" s="5"/>
      <c r="B95" s="99"/>
      <c r="C95" s="33"/>
      <c r="D95" s="33"/>
      <c r="E95" s="33"/>
      <c r="F95" s="33"/>
      <c r="G95" s="36"/>
      <c r="H95" s="33"/>
    </row>
    <row r="96" spans="1:8">
      <c r="A96" s="5" t="s">
        <v>355</v>
      </c>
      <c r="B96" s="99">
        <v>26557180</v>
      </c>
      <c r="C96" s="33">
        <v>300676.95652173914</v>
      </c>
      <c r="D96" s="33">
        <v>27931.739130434755</v>
      </c>
      <c r="E96" s="33">
        <v>328608.69565217389</v>
      </c>
      <c r="F96" s="33">
        <v>49291.304347826088</v>
      </c>
      <c r="G96" s="36">
        <v>377900</v>
      </c>
      <c r="H96" s="33">
        <v>2000</v>
      </c>
    </row>
    <row r="97" spans="1:8">
      <c r="A97" s="5" t="s">
        <v>356</v>
      </c>
      <c r="B97" s="99">
        <v>26557211</v>
      </c>
      <c r="C97" s="33">
        <v>344437.82608695654</v>
      </c>
      <c r="D97" s="33">
        <v>31996.956521739135</v>
      </c>
      <c r="E97" s="33">
        <v>376434.78260869568</v>
      </c>
      <c r="F97" s="33">
        <v>56465.217391304344</v>
      </c>
      <c r="G97" s="36">
        <v>432900</v>
      </c>
      <c r="H97" s="33">
        <v>2000</v>
      </c>
    </row>
    <row r="98" spans="1:8">
      <c r="A98" s="5" t="s">
        <v>357</v>
      </c>
      <c r="B98" s="99">
        <v>26557211</v>
      </c>
      <c r="C98" s="33">
        <v>348416.08695652179</v>
      </c>
      <c r="D98" s="33">
        <v>32366.521739130374</v>
      </c>
      <c r="E98" s="33">
        <v>380782.60869565216</v>
      </c>
      <c r="F98" s="33">
        <v>57117.391304347824</v>
      </c>
      <c r="G98" s="36">
        <v>437900</v>
      </c>
      <c r="H98" s="33">
        <v>2000</v>
      </c>
    </row>
    <row r="99" spans="1:8">
      <c r="A99" s="5" t="s">
        <v>358</v>
      </c>
      <c r="B99" s="99">
        <v>26557281</v>
      </c>
      <c r="C99" s="33">
        <v>376263.91304347827</v>
      </c>
      <c r="D99" s="33">
        <v>34953.478260869568</v>
      </c>
      <c r="E99" s="33">
        <v>411217.39130434784</v>
      </c>
      <c r="F99" s="33">
        <v>61682.608695652169</v>
      </c>
      <c r="G99" s="36">
        <v>472900</v>
      </c>
      <c r="H99" s="33">
        <v>2000</v>
      </c>
    </row>
    <row r="100" spans="1:8">
      <c r="A100" s="5" t="s">
        <v>359</v>
      </c>
      <c r="B100" s="99">
        <v>26557281</v>
      </c>
      <c r="C100" s="33">
        <v>380242.17391304352</v>
      </c>
      <c r="D100" s="33">
        <v>35323.043478260806</v>
      </c>
      <c r="E100" s="33">
        <v>415565.21739130432</v>
      </c>
      <c r="F100" s="33">
        <v>62334.782608695648</v>
      </c>
      <c r="G100" s="36">
        <v>477900</v>
      </c>
      <c r="H100" s="33">
        <v>2000</v>
      </c>
    </row>
    <row r="101" spans="1:8">
      <c r="A101" s="5" t="s">
        <v>360</v>
      </c>
      <c r="B101" s="99">
        <v>26557160</v>
      </c>
      <c r="C101" s="33">
        <v>388198.69565217395</v>
      </c>
      <c r="D101" s="33">
        <v>36062.173913043458</v>
      </c>
      <c r="E101" s="33">
        <v>424260.86956521741</v>
      </c>
      <c r="F101" s="33">
        <v>63639.130434782608</v>
      </c>
      <c r="G101" s="36">
        <v>487900</v>
      </c>
      <c r="H101" s="33">
        <v>2000</v>
      </c>
    </row>
    <row r="102" spans="1:8">
      <c r="A102" s="5"/>
      <c r="B102" s="99"/>
      <c r="C102" s="33"/>
      <c r="D102" s="33"/>
      <c r="E102" s="33"/>
      <c r="F102" s="33"/>
      <c r="G102" s="36"/>
      <c r="H102" s="33"/>
    </row>
    <row r="103" spans="1:8">
      <c r="A103" s="6" t="s">
        <v>361</v>
      </c>
      <c r="B103" s="18"/>
      <c r="C103" s="33"/>
      <c r="D103" s="33"/>
      <c r="E103" s="33"/>
      <c r="F103" s="33"/>
      <c r="G103" s="36"/>
      <c r="H103" s="33"/>
    </row>
    <row r="104" spans="1:8">
      <c r="A104" s="10" t="s">
        <v>325</v>
      </c>
      <c r="B104" s="18"/>
      <c r="C104" s="33"/>
      <c r="D104" s="33"/>
      <c r="E104" s="33"/>
      <c r="F104" s="33"/>
      <c r="G104" s="36"/>
      <c r="H104" s="33"/>
    </row>
    <row r="105" spans="1:8">
      <c r="A105" s="3"/>
      <c r="B105" s="3"/>
      <c r="C105" s="38"/>
      <c r="D105" s="38"/>
      <c r="E105" s="40"/>
      <c r="F105" s="38"/>
      <c r="G105" s="36"/>
      <c r="H105" s="40"/>
    </row>
    <row r="106" spans="1:8">
      <c r="A106" s="9" t="s">
        <v>304</v>
      </c>
      <c r="B106" s="15"/>
      <c r="C106" s="33"/>
      <c r="D106" s="33"/>
      <c r="E106" s="33"/>
      <c r="F106" s="33"/>
      <c r="G106" s="36"/>
      <c r="H106" s="33"/>
    </row>
    <row r="107" spans="1:8">
      <c r="A107" s="10"/>
      <c r="B107" s="15"/>
      <c r="C107" s="33"/>
      <c r="D107" s="33"/>
      <c r="E107" s="33"/>
      <c r="F107" s="33"/>
      <c r="G107" s="36"/>
      <c r="H107" s="33"/>
    </row>
    <row r="108" spans="1:8">
      <c r="A108" s="13" t="s">
        <v>305</v>
      </c>
      <c r="B108" s="17">
        <v>26568520</v>
      </c>
      <c r="C108" s="33">
        <v>376086.52173913049</v>
      </c>
      <c r="D108" s="33">
        <v>39478.695652173832</v>
      </c>
      <c r="E108" s="33">
        <v>415565.21739130432</v>
      </c>
      <c r="F108" s="33">
        <v>62334.782608695648</v>
      </c>
      <c r="G108" s="36">
        <v>477900</v>
      </c>
      <c r="H108" s="33">
        <v>2500</v>
      </c>
    </row>
    <row r="109" spans="1:8">
      <c r="A109" s="13" t="s">
        <v>306</v>
      </c>
      <c r="B109" s="17">
        <v>26568550</v>
      </c>
      <c r="C109" s="33">
        <v>394973.47826086957</v>
      </c>
      <c r="D109" s="33">
        <v>41461.30434782611</v>
      </c>
      <c r="E109" s="33">
        <v>436434.78260869568</v>
      </c>
      <c r="F109" s="33">
        <v>65465.217391304352</v>
      </c>
      <c r="G109" s="36">
        <v>501900</v>
      </c>
      <c r="H109" s="33">
        <v>2500</v>
      </c>
    </row>
    <row r="110" spans="1:8">
      <c r="A110" s="13" t="s">
        <v>307</v>
      </c>
      <c r="B110" s="17">
        <v>26568555</v>
      </c>
      <c r="C110" s="33">
        <v>432432.60869565222</v>
      </c>
      <c r="D110" s="33">
        <v>45393.47826086951</v>
      </c>
      <c r="E110" s="33">
        <v>477826.08695652173</v>
      </c>
      <c r="F110" s="33">
        <v>71673.913043478256</v>
      </c>
      <c r="G110" s="36">
        <v>549500</v>
      </c>
      <c r="H110" s="33">
        <v>2500</v>
      </c>
    </row>
    <row r="111" spans="1:8">
      <c r="A111" s="13" t="s">
        <v>308</v>
      </c>
      <c r="B111" s="17">
        <v>26568570</v>
      </c>
      <c r="C111" s="33">
        <v>459976.08695652173</v>
      </c>
      <c r="D111" s="33">
        <v>48284.782608695677</v>
      </c>
      <c r="E111" s="33">
        <v>508260.86956521741</v>
      </c>
      <c r="F111" s="33">
        <v>76239.130434782608</v>
      </c>
      <c r="G111" s="36">
        <v>584500</v>
      </c>
      <c r="H111" s="33">
        <v>2500</v>
      </c>
    </row>
    <row r="112" spans="1:8">
      <c r="A112" s="13" t="s">
        <v>309</v>
      </c>
      <c r="B112" s="17">
        <v>26568600</v>
      </c>
      <c r="C112" s="33">
        <v>497277.8260869566</v>
      </c>
      <c r="D112" s="33">
        <v>52200.434782608587</v>
      </c>
      <c r="E112" s="33">
        <v>549478.26086956519</v>
      </c>
      <c r="F112" s="33">
        <v>82421.739130434784</v>
      </c>
      <c r="G112" s="36">
        <v>631900</v>
      </c>
      <c r="H112" s="33">
        <v>2500</v>
      </c>
    </row>
    <row r="113" spans="1:8">
      <c r="A113" s="13" t="s">
        <v>310</v>
      </c>
      <c r="B113" s="17">
        <v>26568610</v>
      </c>
      <c r="C113" s="33">
        <v>536625.65217391308</v>
      </c>
      <c r="D113" s="33">
        <v>56330.86956521729</v>
      </c>
      <c r="E113" s="33">
        <v>592956.52173913037</v>
      </c>
      <c r="F113" s="33">
        <v>88943.478260869568</v>
      </c>
      <c r="G113" s="36">
        <v>681900</v>
      </c>
      <c r="H113" s="33">
        <v>2500</v>
      </c>
    </row>
    <row r="114" spans="1:8">
      <c r="A114" s="13" t="s">
        <v>321</v>
      </c>
      <c r="B114" s="17">
        <v>26568435</v>
      </c>
      <c r="C114" s="33">
        <v>578019.56521739135</v>
      </c>
      <c r="D114" s="33">
        <v>60676.086956521729</v>
      </c>
      <c r="E114" s="33">
        <v>638695.65217391308</v>
      </c>
      <c r="F114" s="33">
        <v>95804.347826086945</v>
      </c>
      <c r="G114" s="36">
        <v>734500</v>
      </c>
      <c r="H114" s="33">
        <v>2500</v>
      </c>
    </row>
    <row r="115" spans="1:8">
      <c r="A115" s="13" t="s">
        <v>322</v>
      </c>
      <c r="B115" s="17">
        <v>26568620</v>
      </c>
      <c r="C115" s="33">
        <v>585416.95652173914</v>
      </c>
      <c r="D115" s="33">
        <v>61452.608695652219</v>
      </c>
      <c r="E115" s="33">
        <v>646869.56521739135</v>
      </c>
      <c r="F115" s="33">
        <v>97030.434782608689</v>
      </c>
      <c r="G115" s="36">
        <v>743900</v>
      </c>
      <c r="H115" s="33">
        <v>2500</v>
      </c>
    </row>
    <row r="116" spans="1:8">
      <c r="A116" s="10" t="s">
        <v>30</v>
      </c>
      <c r="B116" s="15"/>
      <c r="C116" s="33"/>
      <c r="D116" s="33"/>
      <c r="E116" s="33"/>
      <c r="F116" s="33"/>
      <c r="G116" s="36"/>
      <c r="H116" s="33"/>
    </row>
    <row r="117" spans="1:8">
      <c r="A117" s="10" t="s">
        <v>325</v>
      </c>
      <c r="B117" s="15"/>
      <c r="C117" s="33"/>
      <c r="D117" s="33"/>
      <c r="E117" s="33"/>
      <c r="F117" s="33"/>
      <c r="G117" s="36"/>
      <c r="H117" s="33"/>
    </row>
    <row r="118" spans="1:8">
      <c r="A118" s="10"/>
      <c r="B118" s="15"/>
      <c r="C118" s="33"/>
      <c r="D118" s="33"/>
      <c r="E118" s="33"/>
      <c r="F118" s="33"/>
      <c r="G118" s="36"/>
      <c r="H118" s="33"/>
    </row>
    <row r="119" spans="1:8">
      <c r="A119" s="9" t="s">
        <v>366</v>
      </c>
      <c r="B119" s="15"/>
      <c r="C119" s="33"/>
      <c r="D119" s="33"/>
      <c r="E119" s="33"/>
      <c r="F119" s="33"/>
      <c r="G119" s="36"/>
      <c r="H119" s="33"/>
    </row>
    <row r="120" spans="1:8">
      <c r="A120" s="10"/>
      <c r="B120" s="15"/>
      <c r="C120" s="33"/>
      <c r="D120" s="33"/>
      <c r="E120" s="33"/>
      <c r="F120" s="33"/>
      <c r="G120" s="36"/>
      <c r="H120" s="33"/>
    </row>
    <row r="121" spans="1:8">
      <c r="A121" s="13" t="s">
        <v>368</v>
      </c>
      <c r="B121" s="17">
        <v>26572334</v>
      </c>
      <c r="C121" s="33">
        <v>602217.3913043479</v>
      </c>
      <c r="D121" s="33">
        <v>66913.043478260748</v>
      </c>
      <c r="E121" s="33">
        <v>669130.43478260865</v>
      </c>
      <c r="F121" s="33">
        <v>100369.56521739131</v>
      </c>
      <c r="G121" s="36">
        <v>769500</v>
      </c>
      <c r="H121" s="33">
        <v>2500</v>
      </c>
    </row>
    <row r="122" spans="1:8">
      <c r="A122" s="13" t="s">
        <v>369</v>
      </c>
      <c r="B122" s="17">
        <v>26572343</v>
      </c>
      <c r="C122" s="33">
        <v>680478.26086956519</v>
      </c>
      <c r="D122" s="33">
        <v>75608.695652173948</v>
      </c>
      <c r="E122" s="33">
        <v>756086.95652173914</v>
      </c>
      <c r="F122" s="33">
        <v>113413.04347826086</v>
      </c>
      <c r="G122" s="36">
        <v>869500</v>
      </c>
      <c r="H122" s="33">
        <v>2500</v>
      </c>
    </row>
    <row r="123" spans="1:8">
      <c r="A123" s="10" t="s">
        <v>367</v>
      </c>
      <c r="B123" s="15"/>
      <c r="C123" s="33"/>
      <c r="D123" s="33"/>
      <c r="E123" s="33"/>
      <c r="F123" s="33"/>
      <c r="G123" s="36"/>
      <c r="H123" s="33"/>
    </row>
    <row r="124" spans="1:8">
      <c r="A124" s="10" t="s">
        <v>325</v>
      </c>
      <c r="B124" s="15"/>
      <c r="C124" s="33"/>
      <c r="D124" s="33"/>
      <c r="E124" s="33"/>
      <c r="F124" s="33"/>
      <c r="G124" s="36"/>
      <c r="H124" s="33"/>
    </row>
    <row r="125" spans="1:8">
      <c r="A125" s="14"/>
      <c r="B125" s="19"/>
      <c r="C125" s="33"/>
      <c r="D125" s="33"/>
      <c r="E125" s="33"/>
      <c r="F125" s="33"/>
      <c r="G125" s="36"/>
      <c r="H125" s="33"/>
    </row>
    <row r="126" spans="1:8" ht="14.25">
      <c r="A126" s="105" t="s">
        <v>11</v>
      </c>
      <c r="B126" s="106"/>
      <c r="C126" s="106"/>
      <c r="D126" s="106"/>
      <c r="E126" s="106"/>
      <c r="F126" s="106"/>
      <c r="G126" s="106"/>
      <c r="H126" s="106"/>
    </row>
    <row r="127" spans="1:8" s="90" customFormat="1" ht="14.25">
      <c r="A127" s="91"/>
      <c r="B127" s="91"/>
      <c r="C127" s="91"/>
      <c r="D127" s="91"/>
      <c r="E127" s="91"/>
      <c r="F127" s="91"/>
      <c r="G127" s="91"/>
      <c r="H127" s="91"/>
    </row>
    <row r="128" spans="1:8">
      <c r="A128" s="96" t="s">
        <v>12</v>
      </c>
      <c r="B128" s="18"/>
      <c r="C128" s="33"/>
      <c r="D128" s="33"/>
      <c r="E128" s="33"/>
      <c r="F128" s="33"/>
      <c r="G128" s="36"/>
      <c r="H128" s="33"/>
    </row>
    <row r="129" spans="1:8">
      <c r="A129" s="9"/>
      <c r="B129" s="16"/>
      <c r="C129" s="33"/>
      <c r="D129" s="33"/>
      <c r="E129" s="33"/>
      <c r="F129" s="33"/>
      <c r="G129" s="36"/>
      <c r="H129" s="33"/>
    </row>
    <row r="130" spans="1:8">
      <c r="A130" s="5" t="s">
        <v>33</v>
      </c>
      <c r="B130" s="17">
        <v>26530406</v>
      </c>
      <c r="C130" s="33">
        <v>241003.04347826089</v>
      </c>
      <c r="D130" s="33">
        <v>22388.260869565216</v>
      </c>
      <c r="E130" s="33">
        <v>263391.30434782611</v>
      </c>
      <c r="F130" s="33">
        <v>39508.695652173912</v>
      </c>
      <c r="G130" s="36">
        <v>302900</v>
      </c>
      <c r="H130" s="33"/>
    </row>
    <row r="131" spans="1:8">
      <c r="A131" s="5" t="s">
        <v>313</v>
      </c>
      <c r="B131" s="17">
        <v>26530410</v>
      </c>
      <c r="C131" s="33">
        <v>255324.78260869565</v>
      </c>
      <c r="D131" s="33">
        <v>23718.695652173919</v>
      </c>
      <c r="E131" s="33">
        <v>279043.47826086957</v>
      </c>
      <c r="F131" s="33">
        <v>41856.521739130432</v>
      </c>
      <c r="G131" s="36">
        <v>320900</v>
      </c>
      <c r="H131" s="33"/>
    </row>
    <row r="132" spans="1:8">
      <c r="A132" s="5" t="s">
        <v>34</v>
      </c>
      <c r="B132" s="17">
        <v>26530401</v>
      </c>
      <c r="C132" s="33">
        <v>256120.4347826087</v>
      </c>
      <c r="D132" s="33">
        <v>23792.608695652161</v>
      </c>
      <c r="E132" s="33">
        <v>279913.04347826086</v>
      </c>
      <c r="F132" s="33">
        <v>41986.956521739128</v>
      </c>
      <c r="G132" s="36">
        <v>321900</v>
      </c>
      <c r="H132" s="33"/>
    </row>
    <row r="133" spans="1:8">
      <c r="A133" s="5" t="s">
        <v>35</v>
      </c>
      <c r="B133" s="17">
        <v>26530380</v>
      </c>
      <c r="C133" s="33">
        <v>272510.86956521746</v>
      </c>
      <c r="D133" s="33">
        <v>25315.217391304264</v>
      </c>
      <c r="E133" s="33">
        <v>297826.08695652173</v>
      </c>
      <c r="F133" s="33">
        <v>44673.913043478264</v>
      </c>
      <c r="G133" s="36">
        <v>342500</v>
      </c>
      <c r="H133" s="33"/>
    </row>
    <row r="134" spans="1:8">
      <c r="A134" s="5" t="s">
        <v>156</v>
      </c>
      <c r="B134" s="17">
        <v>26530431</v>
      </c>
      <c r="C134" s="33">
        <v>283968.26086956525</v>
      </c>
      <c r="D134" s="33">
        <v>26379.565217391297</v>
      </c>
      <c r="E134" s="33">
        <v>310347.82608695654</v>
      </c>
      <c r="F134" s="33">
        <v>46552.173913043473</v>
      </c>
      <c r="G134" s="36">
        <v>356900</v>
      </c>
      <c r="H134" s="33"/>
    </row>
    <row r="135" spans="1:8">
      <c r="A135" s="5" t="s">
        <v>157</v>
      </c>
      <c r="B135" s="17">
        <v>26530431</v>
      </c>
      <c r="C135" s="33">
        <v>297971.73913043481</v>
      </c>
      <c r="D135" s="33">
        <v>27680.434782608645</v>
      </c>
      <c r="E135" s="33">
        <v>325652.17391304346</v>
      </c>
      <c r="F135" s="33">
        <v>48847.826086956527</v>
      </c>
      <c r="G135" s="36">
        <v>374500</v>
      </c>
      <c r="H135" s="33"/>
    </row>
    <row r="136" spans="1:8">
      <c r="A136" s="10" t="s">
        <v>23</v>
      </c>
      <c r="B136" s="19"/>
      <c r="C136" s="33"/>
      <c r="D136" s="33"/>
      <c r="E136" s="33"/>
      <c r="F136" s="33"/>
      <c r="G136" s="36"/>
      <c r="H136" s="33"/>
    </row>
    <row r="137" spans="1:8">
      <c r="A137" s="10" t="s">
        <v>325</v>
      </c>
      <c r="B137" s="19"/>
      <c r="C137" s="33"/>
      <c r="D137" s="33"/>
      <c r="E137" s="33"/>
      <c r="F137" s="33"/>
      <c r="G137" s="36"/>
      <c r="H137" s="33"/>
    </row>
    <row r="138" spans="1:8">
      <c r="A138" s="10"/>
      <c r="B138" s="19"/>
      <c r="C138" s="33"/>
      <c r="D138" s="33"/>
      <c r="E138" s="33"/>
      <c r="F138" s="33"/>
      <c r="G138" s="36"/>
      <c r="H138" s="33"/>
    </row>
    <row r="139" spans="1:8" hidden="1">
      <c r="A139" s="10"/>
      <c r="B139" s="19"/>
      <c r="C139" s="33"/>
      <c r="D139" s="33"/>
      <c r="E139" s="33"/>
      <c r="F139" s="33"/>
      <c r="G139" s="36"/>
      <c r="H139" s="33"/>
    </row>
    <row r="140" spans="1:8">
      <c r="A140" s="9" t="s">
        <v>301</v>
      </c>
      <c r="B140" s="18"/>
      <c r="C140" s="37"/>
      <c r="D140" s="37"/>
      <c r="E140" s="37"/>
      <c r="F140" s="37"/>
      <c r="G140" s="36"/>
      <c r="H140" s="37"/>
    </row>
    <row r="141" spans="1:8">
      <c r="A141" s="9"/>
      <c r="B141" s="18"/>
      <c r="C141" s="37"/>
      <c r="D141" s="37"/>
      <c r="E141" s="37"/>
      <c r="F141" s="37"/>
      <c r="G141" s="36"/>
      <c r="H141" s="37"/>
    </row>
    <row r="142" spans="1:8">
      <c r="A142" s="5" t="s">
        <v>302</v>
      </c>
      <c r="B142" s="17">
        <v>26545240</v>
      </c>
      <c r="C142" s="33">
        <v>416719.56521739135</v>
      </c>
      <c r="D142" s="33">
        <v>54149.999999999942</v>
      </c>
      <c r="E142" s="33">
        <v>470869.5652173913</v>
      </c>
      <c r="F142" s="33">
        <v>70630.434782608689</v>
      </c>
      <c r="G142" s="36">
        <v>541500</v>
      </c>
      <c r="H142" s="37"/>
    </row>
    <row r="143" spans="1:8">
      <c r="A143" s="13" t="s">
        <v>311</v>
      </c>
      <c r="B143" s="17">
        <v>26545530</v>
      </c>
      <c r="C143" s="33">
        <v>477823.04347826086</v>
      </c>
      <c r="D143" s="33">
        <v>62090</v>
      </c>
      <c r="E143" s="33">
        <v>539913.04347826086</v>
      </c>
      <c r="F143" s="33">
        <v>80986.956521739135</v>
      </c>
      <c r="G143" s="36">
        <v>620900</v>
      </c>
      <c r="H143" s="33">
        <v>2500</v>
      </c>
    </row>
    <row r="144" spans="1:8">
      <c r="A144" s="10" t="s">
        <v>22</v>
      </c>
      <c r="B144" s="25"/>
      <c r="C144" s="47"/>
      <c r="D144" s="46"/>
      <c r="E144" s="46"/>
      <c r="F144" s="46"/>
      <c r="G144" s="36"/>
      <c r="H144" s="37"/>
    </row>
    <row r="145" spans="1:8">
      <c r="A145" s="10" t="s">
        <v>325</v>
      </c>
      <c r="B145" s="25"/>
      <c r="C145" s="46"/>
      <c r="D145" s="46"/>
      <c r="E145" s="46"/>
      <c r="F145" s="46"/>
      <c r="G145" s="36"/>
      <c r="H145" s="37"/>
    </row>
    <row r="146" spans="1:8">
      <c r="A146" s="80"/>
      <c r="B146" s="18"/>
      <c r="C146" s="37"/>
      <c r="D146" s="37"/>
      <c r="E146" s="37"/>
      <c r="F146" s="37"/>
      <c r="G146" s="36"/>
      <c r="H146" s="37"/>
    </row>
    <row r="147" spans="1:8">
      <c r="A147" s="9" t="s">
        <v>13</v>
      </c>
      <c r="B147" s="18"/>
      <c r="C147" s="37"/>
      <c r="D147" s="37"/>
      <c r="E147" s="37"/>
      <c r="F147" s="37"/>
      <c r="G147" s="36"/>
      <c r="H147" s="37"/>
    </row>
    <row r="148" spans="1:8">
      <c r="A148" s="9"/>
      <c r="B148" s="18"/>
      <c r="C148" s="37"/>
      <c r="D148" s="37"/>
      <c r="E148" s="37"/>
      <c r="F148" s="37"/>
      <c r="G148" s="36"/>
      <c r="H148" s="37"/>
    </row>
    <row r="149" spans="1:8">
      <c r="A149" s="5" t="s">
        <v>283</v>
      </c>
      <c r="B149" s="17">
        <v>26540300</v>
      </c>
      <c r="C149" s="33">
        <v>377082.60869565222</v>
      </c>
      <c r="D149" s="33">
        <v>43699.999999999942</v>
      </c>
      <c r="E149" s="33">
        <v>420782.60869565216</v>
      </c>
      <c r="F149" s="33">
        <v>63117.391304347831</v>
      </c>
      <c r="G149" s="36">
        <v>483900</v>
      </c>
      <c r="H149" s="37"/>
    </row>
    <row r="150" spans="1:8">
      <c r="A150" s="5" t="s">
        <v>316</v>
      </c>
      <c r="B150" s="17">
        <v>26540200</v>
      </c>
      <c r="C150" s="33">
        <v>377082.60869565222</v>
      </c>
      <c r="D150" s="33">
        <v>43699.999999999942</v>
      </c>
      <c r="E150" s="33">
        <v>420782.60869565216</v>
      </c>
      <c r="F150" s="33">
        <v>63117.391304347831</v>
      </c>
      <c r="G150" s="36">
        <v>483900</v>
      </c>
      <c r="H150" s="37"/>
    </row>
    <row r="151" spans="1:8">
      <c r="A151" s="5" t="s">
        <v>284</v>
      </c>
      <c r="B151" s="17">
        <v>26540305</v>
      </c>
      <c r="C151" s="33">
        <v>394473.91304347827</v>
      </c>
      <c r="D151" s="33">
        <v>43700</v>
      </c>
      <c r="E151" s="33">
        <v>438173.91304347827</v>
      </c>
      <c r="F151" s="33">
        <v>65726.086956521744</v>
      </c>
      <c r="G151" s="36">
        <v>503900</v>
      </c>
      <c r="H151" s="37"/>
    </row>
    <row r="152" spans="1:8">
      <c r="A152" s="5" t="s">
        <v>317</v>
      </c>
      <c r="B152" s="17">
        <v>26540205</v>
      </c>
      <c r="C152" s="33">
        <v>394473.91304347827</v>
      </c>
      <c r="D152" s="33">
        <v>43700</v>
      </c>
      <c r="E152" s="33">
        <v>438173.91304347827</v>
      </c>
      <c r="F152" s="33">
        <v>65726.086956521744</v>
      </c>
      <c r="G152" s="36">
        <v>503900</v>
      </c>
      <c r="H152" s="37"/>
    </row>
    <row r="153" spans="1:8">
      <c r="A153" s="5" t="s">
        <v>287</v>
      </c>
      <c r="B153" s="17">
        <v>26540320</v>
      </c>
      <c r="C153" s="33">
        <v>414126.08695652179</v>
      </c>
      <c r="D153" s="33">
        <v>43699.999999999942</v>
      </c>
      <c r="E153" s="33">
        <v>457826.08695652173</v>
      </c>
      <c r="F153" s="33">
        <v>68673.913043478256</v>
      </c>
      <c r="G153" s="36">
        <v>526500</v>
      </c>
      <c r="H153" s="37"/>
    </row>
    <row r="154" spans="1:8">
      <c r="A154" s="5" t="s">
        <v>288</v>
      </c>
      <c r="B154" s="17">
        <v>26540325</v>
      </c>
      <c r="C154" s="33">
        <v>423169.56521739135</v>
      </c>
      <c r="D154" s="33">
        <v>43699.999999999942</v>
      </c>
      <c r="E154" s="33">
        <v>466869.5652173913</v>
      </c>
      <c r="F154" s="33">
        <v>70030.434782608689</v>
      </c>
      <c r="G154" s="36">
        <v>536900</v>
      </c>
      <c r="H154" s="37"/>
    </row>
    <row r="155" spans="1:8">
      <c r="A155" s="5" t="s">
        <v>285</v>
      </c>
      <c r="B155" s="17">
        <v>26540340</v>
      </c>
      <c r="C155" s="33">
        <v>454995.65217391308</v>
      </c>
      <c r="D155" s="33">
        <v>43700</v>
      </c>
      <c r="E155" s="33">
        <v>498695.65217391308</v>
      </c>
      <c r="F155" s="33">
        <v>74804.347826086945</v>
      </c>
      <c r="G155" s="36">
        <v>573500</v>
      </c>
      <c r="H155" s="37"/>
    </row>
    <row r="156" spans="1:8">
      <c r="A156" s="10" t="s">
        <v>286</v>
      </c>
      <c r="B156" s="25"/>
      <c r="C156" s="47"/>
      <c r="D156" s="46"/>
      <c r="E156" s="46"/>
      <c r="F156" s="46"/>
      <c r="G156" s="36"/>
      <c r="H156" s="37"/>
    </row>
    <row r="157" spans="1:8">
      <c r="A157" s="10" t="s">
        <v>32</v>
      </c>
      <c r="B157" s="25"/>
      <c r="C157" s="47"/>
      <c r="D157" s="46"/>
      <c r="E157" s="46"/>
      <c r="F157" s="46"/>
      <c r="G157" s="36"/>
      <c r="H157" s="37"/>
    </row>
    <row r="158" spans="1:8">
      <c r="A158" s="10"/>
      <c r="B158" s="25"/>
      <c r="C158" s="46"/>
      <c r="D158" s="46"/>
      <c r="E158" s="46"/>
      <c r="F158" s="46"/>
      <c r="G158" s="36"/>
      <c r="H158" s="37"/>
    </row>
    <row r="159" spans="1:8" ht="14.25">
      <c r="A159" s="105" t="s">
        <v>346</v>
      </c>
      <c r="B159" s="106"/>
      <c r="C159" s="106"/>
      <c r="D159" s="106"/>
      <c r="E159" s="106"/>
      <c r="F159" s="106"/>
      <c r="G159" s="106"/>
      <c r="H159" s="106"/>
    </row>
    <row r="160" spans="1:8" s="90" customFormat="1" ht="14.25">
      <c r="A160" s="91"/>
      <c r="B160" s="91"/>
      <c r="C160" s="91"/>
      <c r="D160" s="91"/>
      <c r="E160" s="91"/>
      <c r="F160" s="91"/>
      <c r="G160" s="91"/>
      <c r="H160" s="91"/>
    </row>
    <row r="161" spans="1:8" s="90" customFormat="1" ht="14.25">
      <c r="A161" s="9" t="s">
        <v>347</v>
      </c>
      <c r="B161" s="91"/>
      <c r="C161" s="91"/>
      <c r="D161" s="91"/>
      <c r="E161" s="91"/>
      <c r="F161" s="91"/>
      <c r="G161" s="91"/>
      <c r="H161" s="91"/>
    </row>
    <row r="162" spans="1:8" s="90" customFormat="1" ht="14.25">
      <c r="A162" s="9"/>
      <c r="B162" s="91"/>
      <c r="C162" s="91"/>
      <c r="D162" s="91"/>
      <c r="E162" s="91"/>
      <c r="F162" s="91"/>
      <c r="G162" s="91"/>
      <c r="H162" s="91"/>
    </row>
    <row r="163" spans="1:8">
      <c r="A163" s="5" t="s">
        <v>348</v>
      </c>
      <c r="B163" s="17">
        <v>26545255</v>
      </c>
      <c r="C163" s="33">
        <v>519563.04</v>
      </c>
      <c r="D163" s="33">
        <v>63828.264347826072</v>
      </c>
      <c r="E163" s="33">
        <v>583391.30434782605</v>
      </c>
      <c r="F163" s="33">
        <v>87508.695652173919</v>
      </c>
      <c r="G163" s="36">
        <v>670900</v>
      </c>
      <c r="H163" s="37"/>
    </row>
    <row r="164" spans="1:8">
      <c r="A164" s="5" t="s">
        <v>342</v>
      </c>
      <c r="B164" s="17">
        <v>26545250</v>
      </c>
      <c r="C164" s="33">
        <v>529163.04</v>
      </c>
      <c r="D164" s="33">
        <v>63793.481739130337</v>
      </c>
      <c r="E164" s="33">
        <v>592956.52173913037</v>
      </c>
      <c r="F164" s="33">
        <v>88943.478260869568</v>
      </c>
      <c r="G164" s="36">
        <v>681900</v>
      </c>
      <c r="H164" s="37"/>
    </row>
    <row r="165" spans="1:8" s="90" customFormat="1" ht="14.25">
      <c r="A165" s="10" t="s">
        <v>22</v>
      </c>
      <c r="B165" s="91"/>
      <c r="C165" s="91"/>
      <c r="D165" s="91"/>
      <c r="E165" s="91"/>
      <c r="F165" s="91"/>
      <c r="G165" s="91"/>
      <c r="H165" s="91"/>
    </row>
    <row r="166" spans="1:8" s="90" customFormat="1" ht="14.25">
      <c r="A166" s="10" t="s">
        <v>325</v>
      </c>
      <c r="B166" s="91"/>
      <c r="C166" s="91"/>
      <c r="D166" s="91"/>
      <c r="E166" s="91"/>
      <c r="F166" s="91"/>
      <c r="G166" s="91"/>
      <c r="H166" s="91"/>
    </row>
    <row r="167" spans="1:8" s="90" customFormat="1" ht="14.25">
      <c r="A167" s="10" t="s">
        <v>349</v>
      </c>
      <c r="B167" s="91"/>
      <c r="C167" s="91"/>
      <c r="D167" s="91"/>
      <c r="E167" s="91"/>
      <c r="F167" s="91"/>
      <c r="G167" s="91"/>
      <c r="H167" s="91"/>
    </row>
    <row r="168" spans="1:8" s="90" customFormat="1" ht="14.25">
      <c r="A168" s="91"/>
      <c r="B168" s="91"/>
      <c r="C168" s="91"/>
      <c r="D168" s="91"/>
      <c r="E168" s="91"/>
      <c r="F168" s="91"/>
      <c r="G168" s="91"/>
      <c r="H168" s="91"/>
    </row>
    <row r="169" spans="1:8">
      <c r="A169" s="22"/>
      <c r="B169" s="18"/>
      <c r="C169" s="43"/>
      <c r="D169" s="43"/>
      <c r="E169" s="43"/>
      <c r="F169" s="43"/>
      <c r="G169" s="48"/>
      <c r="H169" s="37"/>
    </row>
    <row r="170" spans="1:8">
      <c r="A170" s="107" t="s">
        <v>350</v>
      </c>
      <c r="B170" s="107"/>
      <c r="C170" s="107"/>
      <c r="D170" s="107"/>
      <c r="E170" s="107"/>
      <c r="F170" s="107"/>
      <c r="G170" s="107"/>
      <c r="H170" s="107"/>
    </row>
    <row r="171" spans="1:8">
      <c r="A171" s="22"/>
      <c r="B171" s="17"/>
      <c r="C171" s="43"/>
      <c r="D171" s="43"/>
      <c r="E171" s="43"/>
      <c r="F171" s="43"/>
      <c r="G171" s="48"/>
      <c r="H171" s="37"/>
    </row>
    <row r="172" spans="1:8">
      <c r="B172"/>
      <c r="C172" s="72"/>
      <c r="D172" s="72"/>
      <c r="E172" s="72"/>
      <c r="F172" s="72"/>
      <c r="G172" s="72"/>
      <c r="H172" s="72"/>
    </row>
    <row r="173" spans="1:8">
      <c r="B173"/>
      <c r="C173"/>
      <c r="D173"/>
      <c r="E173"/>
      <c r="F173"/>
      <c r="G173"/>
      <c r="H173"/>
    </row>
    <row r="174" spans="1:8">
      <c r="B174"/>
      <c r="C174"/>
      <c r="D174"/>
      <c r="E174"/>
      <c r="F174"/>
      <c r="G174"/>
      <c r="H174"/>
    </row>
    <row r="175" spans="1:8">
      <c r="B175"/>
      <c r="C175"/>
      <c r="D175"/>
      <c r="E175"/>
      <c r="F175"/>
      <c r="G175"/>
      <c r="H175"/>
    </row>
    <row r="176" spans="1:8">
      <c r="B176"/>
      <c r="C176"/>
      <c r="D176"/>
      <c r="E176"/>
      <c r="F176"/>
      <c r="G176"/>
      <c r="H176"/>
    </row>
    <row r="177" spans="2:8">
      <c r="B177"/>
      <c r="C177"/>
      <c r="D177"/>
      <c r="E177"/>
      <c r="F177"/>
      <c r="G177"/>
      <c r="H177"/>
    </row>
    <row r="178" spans="2:8">
      <c r="B178"/>
      <c r="C178"/>
      <c r="D178"/>
      <c r="E178"/>
      <c r="F178"/>
      <c r="G178"/>
      <c r="H178"/>
    </row>
    <row r="179" spans="2:8">
      <c r="B179"/>
      <c r="C179"/>
      <c r="D179"/>
      <c r="E179"/>
      <c r="F179"/>
      <c r="G179"/>
      <c r="H179"/>
    </row>
    <row r="180" spans="2:8">
      <c r="B180"/>
      <c r="C180"/>
      <c r="D180"/>
      <c r="E180"/>
      <c r="F180"/>
      <c r="G180"/>
      <c r="H180"/>
    </row>
    <row r="181" spans="2:8">
      <c r="B181"/>
      <c r="C181"/>
      <c r="D181"/>
      <c r="E181"/>
      <c r="F181"/>
      <c r="G181"/>
      <c r="H181"/>
    </row>
    <row r="182" spans="2:8">
      <c r="B182"/>
      <c r="C182"/>
      <c r="D182"/>
      <c r="E182"/>
      <c r="F182"/>
      <c r="G182"/>
      <c r="H182"/>
    </row>
    <row r="183" spans="2:8">
      <c r="B183"/>
      <c r="C183"/>
      <c r="D183"/>
      <c r="E183"/>
      <c r="F183"/>
      <c r="G183"/>
      <c r="H183"/>
    </row>
    <row r="184" spans="2:8">
      <c r="B184"/>
      <c r="C184"/>
      <c r="D184"/>
      <c r="E184"/>
      <c r="F184"/>
      <c r="G184"/>
      <c r="H184"/>
    </row>
  </sheetData>
  <sortState ref="A47:H49">
    <sortCondition ref="G49:G53"/>
  </sortState>
  <mergeCells count="5">
    <mergeCell ref="A15:H15"/>
    <mergeCell ref="A126:H126"/>
    <mergeCell ref="A66:H66"/>
    <mergeCell ref="A159:H159"/>
    <mergeCell ref="A170:H170"/>
  </mergeCells>
  <phoneticPr fontId="16" type="noConversion"/>
  <printOptions horizontalCentered="1"/>
  <pageMargins left="0.36" right="0.24" top="0.28999999999999998" bottom="0.4" header="0.17" footer="0.17"/>
  <pageSetup paperSize="9" scale="64" fitToHeight="2" orientation="portrait" r:id="rId1"/>
  <headerFooter alignWithMargins="0">
    <oddFooter>&amp;CPage &amp;P of &amp;N</oddFooter>
  </headerFooter>
  <rowBreaks count="2" manualBreakCount="2">
    <brk id="64" max="7" man="1"/>
    <brk id="13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2"/>
  </sheetPr>
  <dimension ref="A1:F171"/>
  <sheetViews>
    <sheetView showGridLines="0" zoomScaleNormal="100" workbookViewId="0">
      <pane ySplit="13" topLeftCell="A164" activePane="bottomLeft" state="frozen"/>
      <selection activeCell="A123" sqref="A123:XFD123"/>
      <selection pane="bottomLeft" activeCell="A172" sqref="A172:XFD295"/>
    </sheetView>
  </sheetViews>
  <sheetFormatPr defaultColWidth="7.28515625" defaultRowHeight="12.75"/>
  <cols>
    <col min="1" max="1" width="66.42578125" customWidth="1"/>
    <col min="2" max="2" width="12.28515625" style="24" bestFit="1" customWidth="1"/>
    <col min="3" max="4" width="14.42578125" style="32" bestFit="1" customWidth="1"/>
    <col min="5" max="5" width="16.140625" style="32" bestFit="1" customWidth="1"/>
    <col min="6" max="6" width="16.28515625" style="32" customWidth="1"/>
  </cols>
  <sheetData>
    <row r="1" spans="1:6">
      <c r="A1" s="2"/>
      <c r="B1" s="3"/>
      <c r="C1" s="37"/>
      <c r="D1" s="37"/>
      <c r="E1" s="37"/>
      <c r="F1" s="37"/>
    </row>
    <row r="2" spans="1:6">
      <c r="A2" s="2"/>
      <c r="B2" s="3"/>
      <c r="C2" s="37"/>
      <c r="D2" s="37"/>
      <c r="E2" s="37"/>
      <c r="F2" s="37"/>
    </row>
    <row r="3" spans="1:6">
      <c r="A3" s="2"/>
      <c r="B3" s="3"/>
      <c r="C3" s="37"/>
      <c r="D3" s="37"/>
      <c r="E3" s="37"/>
      <c r="F3" s="37"/>
    </row>
    <row r="4" spans="1:6">
      <c r="A4" s="2"/>
      <c r="B4" s="3"/>
      <c r="C4" s="37"/>
      <c r="D4" s="37"/>
      <c r="E4" s="37"/>
      <c r="F4" s="37"/>
    </row>
    <row r="5" spans="1:6">
      <c r="A5" s="2"/>
      <c r="B5" s="3"/>
      <c r="C5" s="37"/>
      <c r="D5" s="37"/>
      <c r="E5" s="37"/>
      <c r="F5" s="37"/>
    </row>
    <row r="6" spans="1:6">
      <c r="A6" s="2"/>
      <c r="B6" s="3"/>
      <c r="C6" s="37"/>
      <c r="D6" s="37"/>
      <c r="E6" s="37"/>
      <c r="F6" s="37"/>
    </row>
    <row r="7" spans="1:6" hidden="1">
      <c r="A7" s="2"/>
      <c r="B7" s="3"/>
      <c r="C7" s="37"/>
      <c r="D7" s="37"/>
      <c r="E7" s="37"/>
      <c r="F7" s="37"/>
    </row>
    <row r="8" spans="1:6" hidden="1">
      <c r="A8" s="2"/>
      <c r="B8" s="3"/>
      <c r="C8" s="37"/>
      <c r="D8" s="37"/>
      <c r="E8" s="37"/>
      <c r="F8" s="37"/>
    </row>
    <row r="9" spans="1:6" hidden="1">
      <c r="A9" s="2"/>
      <c r="B9" s="3"/>
      <c r="C9" s="37"/>
      <c r="D9" s="37"/>
      <c r="E9" s="37"/>
      <c r="F9" s="37"/>
    </row>
    <row r="10" spans="1:6">
      <c r="A10" s="2"/>
      <c r="B10" s="3"/>
      <c r="C10" s="37"/>
      <c r="D10" s="37"/>
      <c r="E10" s="37"/>
      <c r="F10" s="37"/>
    </row>
    <row r="11" spans="1:6" s="29" customFormat="1" ht="15">
      <c r="A11" s="86" t="s">
        <v>365</v>
      </c>
      <c r="B11" s="86"/>
      <c r="C11" s="87"/>
      <c r="D11" s="87"/>
      <c r="E11" s="87"/>
      <c r="F11" s="87"/>
    </row>
    <row r="12" spans="1:6" s="29" customFormat="1">
      <c r="A12" s="3"/>
      <c r="B12" s="3"/>
      <c r="C12" s="39"/>
      <c r="D12" s="38"/>
      <c r="E12" s="40"/>
      <c r="F12" s="40"/>
    </row>
    <row r="13" spans="1:6" ht="25.5">
      <c r="A13" s="53" t="s">
        <v>0</v>
      </c>
      <c r="B13" s="54" t="s">
        <v>1</v>
      </c>
      <c r="C13" s="55" t="s">
        <v>291</v>
      </c>
      <c r="D13" s="55" t="s">
        <v>4</v>
      </c>
      <c r="E13" s="55" t="s">
        <v>5</v>
      </c>
      <c r="F13" s="55" t="s">
        <v>6</v>
      </c>
    </row>
    <row r="14" spans="1:6">
      <c r="A14" s="4"/>
      <c r="B14" s="3"/>
      <c r="C14" s="41"/>
      <c r="D14" s="38"/>
      <c r="E14" s="41"/>
      <c r="F14" s="41"/>
    </row>
    <row r="15" spans="1:6" ht="14.25">
      <c r="A15" s="56" t="s">
        <v>7</v>
      </c>
      <c r="B15" s="56"/>
      <c r="C15" s="57"/>
      <c r="D15" s="57"/>
      <c r="E15" s="57"/>
      <c r="F15" s="57"/>
    </row>
    <row r="16" spans="1:6">
      <c r="A16" s="30" t="s">
        <v>36</v>
      </c>
      <c r="B16" s="15"/>
      <c r="C16" s="40"/>
      <c r="D16" s="38"/>
      <c r="E16" s="40"/>
      <c r="F16" s="40"/>
    </row>
    <row r="17" spans="1:6">
      <c r="A17" s="31" t="s">
        <v>326</v>
      </c>
      <c r="B17" s="16"/>
      <c r="C17" s="43"/>
      <c r="D17" s="43"/>
      <c r="E17" s="43"/>
      <c r="F17" s="43"/>
    </row>
    <row r="18" spans="1:6">
      <c r="A18" s="5"/>
      <c r="B18" s="17"/>
      <c r="C18" s="33"/>
      <c r="D18" s="33"/>
      <c r="E18" s="33"/>
      <c r="F18" s="33"/>
    </row>
    <row r="19" spans="1:6">
      <c r="A19" s="5" t="s">
        <v>327</v>
      </c>
      <c r="B19" s="17">
        <v>26515450</v>
      </c>
      <c r="C19" s="33">
        <v>152608.69565217392</v>
      </c>
      <c r="D19" s="33">
        <v>22891.304347826088</v>
      </c>
      <c r="E19" s="63">
        <v>175500</v>
      </c>
      <c r="F19" s="33">
        <v>1200</v>
      </c>
    </row>
    <row r="20" spans="1:6">
      <c r="A20" s="10" t="s">
        <v>325</v>
      </c>
      <c r="B20" s="17"/>
      <c r="C20" s="33"/>
      <c r="D20" s="33"/>
      <c r="E20" s="63"/>
      <c r="F20" s="33"/>
    </row>
    <row r="21" spans="1:6">
      <c r="A21" s="6" t="s">
        <v>328</v>
      </c>
      <c r="B21" s="17"/>
      <c r="C21" s="33"/>
      <c r="D21" s="33"/>
      <c r="E21" s="63"/>
      <c r="F21" s="33"/>
    </row>
    <row r="22" spans="1:6">
      <c r="A22" s="10"/>
      <c r="B22" s="98"/>
      <c r="C22" s="33"/>
      <c r="D22" s="33"/>
      <c r="E22" s="64"/>
      <c r="F22" s="33"/>
    </row>
    <row r="23" spans="1:6">
      <c r="A23" s="31" t="s">
        <v>351</v>
      </c>
      <c r="B23" s="16"/>
      <c r="C23" s="43"/>
      <c r="D23" s="43"/>
      <c r="E23" s="43"/>
      <c r="F23" s="43"/>
    </row>
    <row r="24" spans="1:6">
      <c r="A24" s="5"/>
      <c r="B24" s="98"/>
      <c r="C24" s="33"/>
      <c r="D24" s="33"/>
      <c r="E24" s="33"/>
      <c r="F24" s="33"/>
    </row>
    <row r="25" spans="1:6">
      <c r="A25" s="5" t="s">
        <v>292</v>
      </c>
      <c r="B25" s="98">
        <v>26516246</v>
      </c>
      <c r="C25" s="33">
        <v>171217.39130434784</v>
      </c>
      <c r="D25" s="33">
        <v>25682.608695652172</v>
      </c>
      <c r="E25" s="63">
        <v>196900</v>
      </c>
      <c r="F25" s="33">
        <v>1200</v>
      </c>
    </row>
    <row r="26" spans="1:6">
      <c r="A26" s="5" t="s">
        <v>293</v>
      </c>
      <c r="B26" s="98">
        <v>26516251</v>
      </c>
      <c r="C26" s="33">
        <v>193478.26086956522</v>
      </c>
      <c r="D26" s="33">
        <v>29021.739130434784</v>
      </c>
      <c r="E26" s="63">
        <v>222500</v>
      </c>
      <c r="F26" s="33">
        <v>1200</v>
      </c>
    </row>
    <row r="27" spans="1:6">
      <c r="A27" s="5" t="s">
        <v>294</v>
      </c>
      <c r="B27" s="98">
        <v>26516296</v>
      </c>
      <c r="C27" s="33">
        <v>193478.26086956522</v>
      </c>
      <c r="D27" s="33">
        <v>29021.739130434784</v>
      </c>
      <c r="E27" s="63">
        <v>222500</v>
      </c>
      <c r="F27" s="33">
        <v>1200</v>
      </c>
    </row>
    <row r="28" spans="1:6">
      <c r="A28" s="5" t="s">
        <v>295</v>
      </c>
      <c r="B28" s="98">
        <v>26516307</v>
      </c>
      <c r="C28" s="33">
        <v>206000</v>
      </c>
      <c r="D28" s="33">
        <v>30900</v>
      </c>
      <c r="E28" s="63">
        <v>236900</v>
      </c>
      <c r="F28" s="33">
        <v>1200</v>
      </c>
    </row>
    <row r="29" spans="1:6">
      <c r="A29" s="5" t="s">
        <v>296</v>
      </c>
      <c r="B29" s="98">
        <v>26516317</v>
      </c>
      <c r="C29" s="33">
        <v>229130.4347826087</v>
      </c>
      <c r="D29" s="33">
        <v>34369.565217391304</v>
      </c>
      <c r="E29" s="63">
        <v>263500</v>
      </c>
      <c r="F29" s="33">
        <v>1200</v>
      </c>
    </row>
    <row r="30" spans="1:6">
      <c r="A30" s="5" t="s">
        <v>352</v>
      </c>
      <c r="B30" s="98"/>
      <c r="C30" s="33">
        <v>4500</v>
      </c>
      <c r="D30" s="33">
        <v>675</v>
      </c>
      <c r="E30" s="63">
        <v>5175</v>
      </c>
      <c r="F30" s="33"/>
    </row>
    <row r="31" spans="1:6">
      <c r="A31" s="6" t="s">
        <v>328</v>
      </c>
      <c r="B31" s="98"/>
      <c r="C31" s="33"/>
      <c r="D31" s="33"/>
      <c r="E31" s="63"/>
      <c r="F31" s="33"/>
    </row>
    <row r="32" spans="1:6">
      <c r="A32" s="10" t="s">
        <v>325</v>
      </c>
      <c r="B32" s="98"/>
      <c r="C32" s="33"/>
      <c r="D32" s="33"/>
      <c r="E32" s="63"/>
      <c r="F32" s="33"/>
    </row>
    <row r="33" spans="1:6">
      <c r="A33" s="5"/>
      <c r="B33" s="17"/>
      <c r="C33" s="33"/>
      <c r="D33" s="33"/>
      <c r="E33" s="63"/>
      <c r="F33" s="33"/>
    </row>
    <row r="34" spans="1:6">
      <c r="A34" s="9" t="s">
        <v>297</v>
      </c>
      <c r="B34" s="18"/>
      <c r="C34" s="33"/>
      <c r="D34" s="33"/>
      <c r="E34" s="63"/>
      <c r="F34" s="33"/>
    </row>
    <row r="35" spans="1:6">
      <c r="A35" s="5" t="s">
        <v>61</v>
      </c>
      <c r="B35" s="17">
        <v>26516462</v>
      </c>
      <c r="C35" s="33">
        <v>239652.17391304346</v>
      </c>
      <c r="D35" s="33">
        <v>35947.826086956527</v>
      </c>
      <c r="E35" s="63">
        <v>275600</v>
      </c>
      <c r="F35" s="33">
        <v>1200</v>
      </c>
    </row>
    <row r="36" spans="1:6">
      <c r="A36" s="5" t="s">
        <v>186</v>
      </c>
      <c r="B36" s="17">
        <v>26516470</v>
      </c>
      <c r="C36" s="33">
        <v>251130.4347826087</v>
      </c>
      <c r="D36" s="33">
        <v>37669.565217391304</v>
      </c>
      <c r="E36" s="63">
        <v>288800</v>
      </c>
      <c r="F36" s="33">
        <v>1200</v>
      </c>
    </row>
    <row r="37" spans="1:6">
      <c r="A37" s="6" t="s">
        <v>62</v>
      </c>
      <c r="B37" s="17"/>
      <c r="C37" s="33"/>
      <c r="D37" s="33"/>
      <c r="E37" s="63"/>
      <c r="F37" s="33"/>
    </row>
    <row r="38" spans="1:6">
      <c r="A38" s="10" t="s">
        <v>325</v>
      </c>
      <c r="B38" s="17"/>
      <c r="C38" s="33"/>
      <c r="D38" s="33"/>
      <c r="E38" s="63"/>
      <c r="F38" s="33"/>
    </row>
    <row r="39" spans="1:6">
      <c r="A39" s="5"/>
      <c r="B39" s="17"/>
      <c r="C39" s="33"/>
      <c r="D39" s="33"/>
      <c r="E39" s="63"/>
      <c r="F39" s="33"/>
    </row>
    <row r="40" spans="1:6">
      <c r="A40" s="5" t="s">
        <v>242</v>
      </c>
      <c r="B40" s="17">
        <v>26516495</v>
      </c>
      <c r="C40" s="33">
        <v>265217.39130434784</v>
      </c>
      <c r="D40" s="33">
        <v>39782.608695652176</v>
      </c>
      <c r="E40" s="63">
        <v>305000</v>
      </c>
      <c r="F40" s="33">
        <v>1200</v>
      </c>
    </row>
    <row r="41" spans="1:6">
      <c r="A41" s="5" t="s">
        <v>37</v>
      </c>
      <c r="B41" s="17">
        <v>26516502</v>
      </c>
      <c r="C41" s="33">
        <v>270000</v>
      </c>
      <c r="D41" s="33">
        <v>40500</v>
      </c>
      <c r="E41" s="63">
        <v>310500</v>
      </c>
      <c r="F41" s="33">
        <v>1200</v>
      </c>
    </row>
    <row r="42" spans="1:6">
      <c r="A42" s="5" t="s">
        <v>298</v>
      </c>
      <c r="B42" s="17">
        <v>26516522</v>
      </c>
      <c r="C42" s="33">
        <v>291739.13043478259</v>
      </c>
      <c r="D42" s="33">
        <v>43760.869565217392</v>
      </c>
      <c r="E42" s="63">
        <v>335500</v>
      </c>
      <c r="F42" s="33">
        <v>1200</v>
      </c>
    </row>
    <row r="43" spans="1:6">
      <c r="A43" s="5" t="s">
        <v>299</v>
      </c>
      <c r="B43" s="17">
        <v>26516527</v>
      </c>
      <c r="C43" s="33">
        <v>287304.34782608697</v>
      </c>
      <c r="D43" s="33">
        <v>43095.65217391304</v>
      </c>
      <c r="E43" s="63">
        <v>330400</v>
      </c>
      <c r="F43" s="33">
        <v>1200</v>
      </c>
    </row>
    <row r="44" spans="1:6">
      <c r="A44" s="5" t="s">
        <v>289</v>
      </c>
      <c r="B44" s="17"/>
      <c r="C44" s="33">
        <v>2260.8695652173915</v>
      </c>
      <c r="D44" s="33">
        <v>339.13043478260869</v>
      </c>
      <c r="E44" s="63">
        <v>2600</v>
      </c>
      <c r="F44" s="33"/>
    </row>
    <row r="45" spans="1:6">
      <c r="A45" s="6" t="s">
        <v>18</v>
      </c>
      <c r="B45" s="17"/>
      <c r="C45" s="33"/>
      <c r="D45" s="33"/>
      <c r="E45" s="63"/>
      <c r="F45" s="33"/>
    </row>
    <row r="46" spans="1:6">
      <c r="A46" s="10" t="s">
        <v>325</v>
      </c>
      <c r="B46" s="18"/>
      <c r="C46" s="33"/>
      <c r="D46" s="33"/>
      <c r="E46" s="63"/>
      <c r="F46" s="33"/>
    </row>
    <row r="47" spans="1:6">
      <c r="A47" s="7"/>
      <c r="B47" s="18"/>
      <c r="C47" s="33"/>
      <c r="D47" s="33"/>
      <c r="E47" s="63"/>
      <c r="F47" s="33"/>
    </row>
    <row r="48" spans="1:6">
      <c r="A48" s="9" t="s">
        <v>339</v>
      </c>
      <c r="B48" s="16"/>
      <c r="C48" s="33"/>
      <c r="D48" s="33"/>
      <c r="E48" s="63"/>
      <c r="F48" s="33"/>
    </row>
    <row r="49" spans="1:6">
      <c r="A49" s="9"/>
      <c r="B49" s="17"/>
      <c r="C49" s="33"/>
      <c r="D49" s="33"/>
      <c r="E49" s="63"/>
      <c r="F49" s="33"/>
    </row>
    <row r="50" spans="1:6">
      <c r="A50" s="5" t="s">
        <v>340</v>
      </c>
      <c r="B50" s="17">
        <v>26516660</v>
      </c>
      <c r="C50" s="33">
        <v>591217.39130434778</v>
      </c>
      <c r="D50" s="33">
        <v>88682.608695652176</v>
      </c>
      <c r="E50" s="63">
        <v>679900</v>
      </c>
      <c r="F50" s="33">
        <v>1200</v>
      </c>
    </row>
    <row r="51" spans="1:6">
      <c r="A51" s="5" t="s">
        <v>341</v>
      </c>
      <c r="B51" s="17"/>
      <c r="C51" s="33"/>
      <c r="D51" s="33"/>
      <c r="E51" s="63"/>
      <c r="F51" s="33"/>
    </row>
    <row r="52" spans="1:6">
      <c r="A52" s="5" t="s">
        <v>325</v>
      </c>
      <c r="B52" s="17"/>
      <c r="C52" s="33"/>
      <c r="D52" s="33"/>
      <c r="E52" s="63"/>
      <c r="F52" s="33"/>
    </row>
    <row r="53" spans="1:6">
      <c r="A53" s="5"/>
      <c r="B53" s="17"/>
      <c r="C53" s="33"/>
      <c r="D53" s="33"/>
      <c r="E53" s="63"/>
      <c r="F53" s="33"/>
    </row>
    <row r="54" spans="1:6" hidden="1">
      <c r="A54" s="10">
        <v>0</v>
      </c>
      <c r="B54" s="15"/>
      <c r="C54" s="33"/>
      <c r="D54" s="33"/>
      <c r="E54" s="63"/>
      <c r="F54" s="33"/>
    </row>
    <row r="55" spans="1:6">
      <c r="A55" s="12" t="s">
        <v>312</v>
      </c>
      <c r="B55" s="19"/>
      <c r="C55" s="33"/>
      <c r="D55" s="33"/>
      <c r="E55" s="63"/>
      <c r="F55" s="33"/>
    </row>
    <row r="56" spans="1:6">
      <c r="A56" s="13"/>
      <c r="B56" s="17"/>
      <c r="C56" s="33"/>
      <c r="D56" s="33"/>
      <c r="E56" s="63"/>
      <c r="F56" s="33"/>
    </row>
    <row r="57" spans="1:6">
      <c r="A57" s="5" t="s">
        <v>300</v>
      </c>
      <c r="B57" s="17">
        <v>26545400</v>
      </c>
      <c r="C57" s="33">
        <v>523043.47826086957</v>
      </c>
      <c r="D57" s="33">
        <v>78456.521739130432</v>
      </c>
      <c r="E57" s="63">
        <v>601500</v>
      </c>
      <c r="F57" s="33">
        <v>2500</v>
      </c>
    </row>
    <row r="58" spans="1:6">
      <c r="A58" s="5" t="s">
        <v>303</v>
      </c>
      <c r="B58" s="17">
        <v>26545411</v>
      </c>
      <c r="C58" s="33">
        <v>646869.56521739135</v>
      </c>
      <c r="D58" s="33">
        <v>97030.434782608689</v>
      </c>
      <c r="E58" s="63">
        <v>743900</v>
      </c>
      <c r="F58" s="33">
        <v>2500</v>
      </c>
    </row>
    <row r="59" spans="1:6">
      <c r="A59" s="5" t="s">
        <v>318</v>
      </c>
      <c r="B59" s="17">
        <v>26545610</v>
      </c>
      <c r="C59" s="33">
        <v>657304.34782608692</v>
      </c>
      <c r="D59" s="33">
        <v>98595.652173913055</v>
      </c>
      <c r="E59" s="63">
        <v>755900</v>
      </c>
      <c r="F59" s="33">
        <v>2500</v>
      </c>
    </row>
    <row r="60" spans="1:6">
      <c r="A60" s="5" t="s">
        <v>289</v>
      </c>
      <c r="B60" s="17"/>
      <c r="C60" s="33">
        <v>2260.8695652173915</v>
      </c>
      <c r="D60" s="33">
        <v>339.13043478260869</v>
      </c>
      <c r="E60" s="63">
        <v>2600</v>
      </c>
      <c r="F60" s="33"/>
    </row>
    <row r="61" spans="1:6">
      <c r="A61" s="10" t="s">
        <v>22</v>
      </c>
      <c r="B61" s="17"/>
      <c r="C61" s="33"/>
      <c r="D61" s="33"/>
      <c r="E61" s="63"/>
      <c r="F61" s="33"/>
    </row>
    <row r="62" spans="1:6">
      <c r="A62" s="10" t="s">
        <v>325</v>
      </c>
      <c r="B62" s="15"/>
      <c r="C62" s="33"/>
      <c r="D62" s="33"/>
      <c r="E62" s="63"/>
      <c r="F62" s="33"/>
    </row>
    <row r="63" spans="1:6">
      <c r="A63" s="10"/>
      <c r="B63" s="15"/>
      <c r="C63" s="33"/>
      <c r="D63" s="33"/>
      <c r="E63" s="63"/>
      <c r="F63" s="33"/>
    </row>
    <row r="64" spans="1:6">
      <c r="A64" s="28" t="s">
        <v>9</v>
      </c>
      <c r="B64" s="15"/>
      <c r="C64" s="33"/>
      <c r="D64" s="33"/>
      <c r="E64" s="63"/>
      <c r="F64" s="33"/>
    </row>
    <row r="65" spans="1:6" hidden="1">
      <c r="A65" s="27">
        <v>0</v>
      </c>
      <c r="B65" s="18"/>
      <c r="C65" s="45"/>
      <c r="D65" s="45"/>
      <c r="E65" s="65"/>
      <c r="F65" s="45"/>
    </row>
    <row r="66" spans="1:6" ht="14.25">
      <c r="A66" s="56" t="s">
        <v>10</v>
      </c>
      <c r="B66" s="35"/>
      <c r="C66" s="42"/>
      <c r="D66" s="42"/>
      <c r="E66" s="66"/>
      <c r="F66" s="58"/>
    </row>
    <row r="67" spans="1:6">
      <c r="A67" s="7"/>
      <c r="B67" s="18"/>
      <c r="C67" s="33"/>
      <c r="D67" s="33"/>
      <c r="E67" s="63"/>
      <c r="F67" s="33"/>
    </row>
    <row r="68" spans="1:6">
      <c r="A68" s="9" t="s">
        <v>337</v>
      </c>
      <c r="B68" s="16"/>
      <c r="C68" s="33"/>
      <c r="D68" s="33"/>
      <c r="E68" s="63"/>
      <c r="F68" s="33"/>
    </row>
    <row r="69" spans="1:6">
      <c r="A69" s="5"/>
      <c r="B69" s="17"/>
      <c r="C69" s="33"/>
      <c r="D69" s="33"/>
      <c r="E69" s="63"/>
      <c r="F69" s="33"/>
    </row>
    <row r="70" spans="1:6">
      <c r="A70" s="5" t="s">
        <v>330</v>
      </c>
      <c r="B70" s="17">
        <v>26528150</v>
      </c>
      <c r="C70" s="33">
        <v>262521.73913043481</v>
      </c>
      <c r="D70" s="33">
        <v>39378.260869565216</v>
      </c>
      <c r="E70" s="63">
        <v>301900</v>
      </c>
      <c r="F70" s="33">
        <v>1500</v>
      </c>
    </row>
    <row r="71" spans="1:6">
      <c r="A71" s="5" t="s">
        <v>353</v>
      </c>
      <c r="B71" s="99">
        <v>26528150</v>
      </c>
      <c r="C71" s="33">
        <v>271217.39130434784</v>
      </c>
      <c r="D71" s="33">
        <v>40682.608695652176</v>
      </c>
      <c r="E71" s="63">
        <v>311900</v>
      </c>
      <c r="F71" s="33">
        <v>1500</v>
      </c>
    </row>
    <row r="72" spans="1:6">
      <c r="A72" s="5" t="s">
        <v>364</v>
      </c>
      <c r="B72" s="103">
        <v>26528155</v>
      </c>
      <c r="C72" s="33">
        <v>290000</v>
      </c>
      <c r="D72" s="33">
        <v>43500</v>
      </c>
      <c r="E72" s="63">
        <v>333500</v>
      </c>
      <c r="F72" s="33">
        <v>1500</v>
      </c>
    </row>
    <row r="73" spans="1:6">
      <c r="A73" s="5" t="s">
        <v>331</v>
      </c>
      <c r="B73" s="17">
        <v>26528160</v>
      </c>
      <c r="C73" s="33">
        <v>293478.26086956519</v>
      </c>
      <c r="D73" s="33">
        <v>44021.739130434784</v>
      </c>
      <c r="E73" s="63">
        <v>337500</v>
      </c>
      <c r="F73" s="33">
        <v>1500</v>
      </c>
    </row>
    <row r="74" spans="1:6">
      <c r="A74" s="5" t="s">
        <v>362</v>
      </c>
      <c r="B74" s="100">
        <v>26528165</v>
      </c>
      <c r="C74" s="33">
        <v>320782.60869565216</v>
      </c>
      <c r="D74" s="33">
        <v>48117.391304347824</v>
      </c>
      <c r="E74" s="63">
        <v>368900</v>
      </c>
      <c r="F74" s="33">
        <v>1500</v>
      </c>
    </row>
    <row r="75" spans="1:6">
      <c r="A75" s="5" t="s">
        <v>363</v>
      </c>
      <c r="B75" s="103">
        <v>26528160</v>
      </c>
      <c r="C75" s="33">
        <v>302173.91304347827</v>
      </c>
      <c r="D75" s="33">
        <v>45326.086956521736</v>
      </c>
      <c r="E75" s="63">
        <v>347500</v>
      </c>
      <c r="F75" s="33">
        <v>1500</v>
      </c>
    </row>
    <row r="76" spans="1:6">
      <c r="A76" s="5" t="s">
        <v>332</v>
      </c>
      <c r="B76" s="17">
        <v>26528170</v>
      </c>
      <c r="C76" s="33">
        <v>297826.08695652173</v>
      </c>
      <c r="D76" s="33">
        <v>44673.913043478264</v>
      </c>
      <c r="E76" s="63">
        <v>342500</v>
      </c>
      <c r="F76" s="33">
        <v>1500</v>
      </c>
    </row>
    <row r="77" spans="1:6">
      <c r="A77" s="5" t="s">
        <v>333</v>
      </c>
      <c r="B77" s="17">
        <v>26528170</v>
      </c>
      <c r="C77" s="33">
        <v>302173.91304347827</v>
      </c>
      <c r="D77" s="33">
        <v>45326.086956521736</v>
      </c>
      <c r="E77" s="63">
        <v>347500</v>
      </c>
      <c r="F77" s="33">
        <v>1500</v>
      </c>
    </row>
    <row r="78" spans="1:6">
      <c r="A78" s="5" t="s">
        <v>334</v>
      </c>
      <c r="B78" s="17">
        <v>26528180</v>
      </c>
      <c r="C78" s="33">
        <v>326521.73913043481</v>
      </c>
      <c r="D78" s="33">
        <v>48978.260869565216</v>
      </c>
      <c r="E78" s="63">
        <v>375500</v>
      </c>
      <c r="F78" s="33">
        <v>1500</v>
      </c>
    </row>
    <row r="79" spans="1:6">
      <c r="A79" s="5" t="s">
        <v>335</v>
      </c>
      <c r="B79" s="17">
        <v>26528180</v>
      </c>
      <c r="C79" s="33">
        <v>331217.39130434784</v>
      </c>
      <c r="D79" s="33">
        <v>49682.608695652176</v>
      </c>
      <c r="E79" s="63">
        <v>380900</v>
      </c>
      <c r="F79" s="33">
        <v>1500</v>
      </c>
    </row>
    <row r="80" spans="1:6">
      <c r="A80" s="5" t="s">
        <v>336</v>
      </c>
      <c r="B80" s="17">
        <v>26528200</v>
      </c>
      <c r="C80" s="33">
        <v>354347.82608695654</v>
      </c>
      <c r="D80" s="33">
        <v>53152.173913043473</v>
      </c>
      <c r="E80" s="63">
        <v>407500</v>
      </c>
      <c r="F80" s="33">
        <v>1500</v>
      </c>
    </row>
    <row r="81" spans="1:6">
      <c r="A81" s="5" t="s">
        <v>343</v>
      </c>
      <c r="B81" s="17">
        <v>26528170</v>
      </c>
      <c r="C81" s="33">
        <v>302173.91304347827</v>
      </c>
      <c r="D81" s="33">
        <v>45326.086956521736</v>
      </c>
      <c r="E81" s="63">
        <v>347500</v>
      </c>
      <c r="F81" s="33">
        <v>1500</v>
      </c>
    </row>
    <row r="82" spans="1:6">
      <c r="A82" s="5" t="s">
        <v>344</v>
      </c>
      <c r="B82" s="17">
        <v>26528180</v>
      </c>
      <c r="C82" s="33">
        <v>331217.39130434784</v>
      </c>
      <c r="D82" s="33">
        <v>49682.608695652176</v>
      </c>
      <c r="E82" s="63">
        <v>380900</v>
      </c>
      <c r="F82" s="33">
        <v>1500</v>
      </c>
    </row>
    <row r="83" spans="1:6">
      <c r="A83" s="5" t="s">
        <v>345</v>
      </c>
      <c r="B83" s="17">
        <v>26528200</v>
      </c>
      <c r="C83" s="33">
        <v>354347.82608695654</v>
      </c>
      <c r="D83" s="33">
        <v>53152.173913043473</v>
      </c>
      <c r="E83" s="63">
        <v>407500</v>
      </c>
      <c r="F83" s="33">
        <v>1500</v>
      </c>
    </row>
    <row r="84" spans="1:6">
      <c r="A84" s="10" t="s">
        <v>329</v>
      </c>
      <c r="B84" s="18"/>
      <c r="C84" s="33"/>
      <c r="D84" s="33"/>
      <c r="E84" s="63"/>
      <c r="F84" s="33"/>
    </row>
    <row r="85" spans="1:6">
      <c r="A85" s="10" t="s">
        <v>325</v>
      </c>
      <c r="B85" s="18"/>
      <c r="C85" s="33"/>
      <c r="D85" s="33"/>
      <c r="E85" s="63"/>
      <c r="F85" s="33"/>
    </row>
    <row r="86" spans="1:6">
      <c r="A86" s="3"/>
      <c r="B86" s="3"/>
      <c r="C86" s="38"/>
      <c r="D86" s="38"/>
      <c r="E86" s="67"/>
      <c r="F86" s="38"/>
    </row>
    <row r="87" spans="1:6">
      <c r="A87" s="9" t="s">
        <v>338</v>
      </c>
      <c r="B87" s="15"/>
      <c r="C87" s="33"/>
      <c r="D87" s="33"/>
      <c r="E87" s="63"/>
      <c r="F87" s="33"/>
    </row>
    <row r="88" spans="1:6">
      <c r="A88" s="10"/>
      <c r="B88" s="15"/>
      <c r="C88" s="33"/>
      <c r="D88" s="33"/>
      <c r="E88" s="63"/>
      <c r="F88" s="33"/>
    </row>
    <row r="89" spans="1:6">
      <c r="A89" s="5" t="s">
        <v>314</v>
      </c>
      <c r="B89" s="17">
        <v>26532150</v>
      </c>
      <c r="C89" s="33">
        <v>368260.86956521741</v>
      </c>
      <c r="D89" s="33">
        <v>55239.130434782608</v>
      </c>
      <c r="E89" s="63">
        <v>423500</v>
      </c>
      <c r="F89" s="33">
        <v>2500</v>
      </c>
    </row>
    <row r="90" spans="1:6">
      <c r="A90" s="5" t="s">
        <v>315</v>
      </c>
      <c r="B90" s="17">
        <v>26532310</v>
      </c>
      <c r="C90" s="33">
        <v>387391.30434782611</v>
      </c>
      <c r="D90" s="33">
        <v>58108.695652173912</v>
      </c>
      <c r="E90" s="63">
        <v>445500</v>
      </c>
      <c r="F90" s="33">
        <v>2500</v>
      </c>
    </row>
    <row r="91" spans="1:6">
      <c r="A91" s="5" t="s">
        <v>30</v>
      </c>
      <c r="B91" s="17"/>
      <c r="C91" s="33"/>
      <c r="D91" s="33"/>
      <c r="E91" s="63"/>
      <c r="F91" s="33"/>
    </row>
    <row r="92" spans="1:6">
      <c r="A92" s="5" t="s">
        <v>325</v>
      </c>
      <c r="B92" s="17"/>
      <c r="C92" s="33"/>
      <c r="D92" s="33"/>
      <c r="E92" s="63"/>
      <c r="F92" s="33"/>
    </row>
    <row r="93" spans="1:6">
      <c r="A93" s="7"/>
      <c r="B93" s="18"/>
      <c r="C93" s="33"/>
      <c r="D93" s="33"/>
      <c r="E93" s="63"/>
      <c r="F93" s="33"/>
    </row>
    <row r="94" spans="1:6">
      <c r="A94" s="9" t="s">
        <v>354</v>
      </c>
      <c r="B94" s="16"/>
      <c r="C94" s="33"/>
      <c r="D94" s="33"/>
      <c r="E94" s="63"/>
      <c r="F94" s="33"/>
    </row>
    <row r="95" spans="1:6">
      <c r="A95" s="5"/>
      <c r="B95" s="99"/>
      <c r="C95" s="33"/>
      <c r="D95" s="33"/>
      <c r="E95" s="63"/>
      <c r="F95" s="33"/>
    </row>
    <row r="96" spans="1:6">
      <c r="A96" s="5" t="s">
        <v>355</v>
      </c>
      <c r="B96" s="99">
        <v>26557180</v>
      </c>
      <c r="C96" s="33">
        <v>328608.69565217389</v>
      </c>
      <c r="D96" s="33">
        <v>49291.304347826088</v>
      </c>
      <c r="E96" s="63">
        <v>377900</v>
      </c>
      <c r="F96" s="33">
        <v>2000</v>
      </c>
    </row>
    <row r="97" spans="1:6">
      <c r="A97" s="5" t="s">
        <v>356</v>
      </c>
      <c r="B97" s="99">
        <v>26557211</v>
      </c>
      <c r="C97" s="33">
        <v>376434.78260869568</v>
      </c>
      <c r="D97" s="33">
        <v>56465.217391304344</v>
      </c>
      <c r="E97" s="63">
        <v>432900</v>
      </c>
      <c r="F97" s="33">
        <v>2000</v>
      </c>
    </row>
    <row r="98" spans="1:6">
      <c r="A98" s="5" t="s">
        <v>357</v>
      </c>
      <c r="B98" s="99">
        <v>26557211</v>
      </c>
      <c r="C98" s="33">
        <v>380782.60869565216</v>
      </c>
      <c r="D98" s="33">
        <v>57117.391304347824</v>
      </c>
      <c r="E98" s="63">
        <v>437900</v>
      </c>
      <c r="F98" s="33">
        <v>2000</v>
      </c>
    </row>
    <row r="99" spans="1:6">
      <c r="A99" s="5" t="s">
        <v>358</v>
      </c>
      <c r="B99" s="99">
        <v>26557281</v>
      </c>
      <c r="C99" s="33">
        <v>411217.39130434784</v>
      </c>
      <c r="D99" s="33">
        <v>61682.608695652169</v>
      </c>
      <c r="E99" s="63">
        <v>472900</v>
      </c>
      <c r="F99" s="33">
        <v>2000</v>
      </c>
    </row>
    <row r="100" spans="1:6">
      <c r="A100" s="5" t="s">
        <v>359</v>
      </c>
      <c r="B100" s="99">
        <v>26557281</v>
      </c>
      <c r="C100" s="33">
        <v>415565.21739130432</v>
      </c>
      <c r="D100" s="33">
        <v>62334.782608695648</v>
      </c>
      <c r="E100" s="63">
        <v>477900</v>
      </c>
      <c r="F100" s="33">
        <v>2000</v>
      </c>
    </row>
    <row r="101" spans="1:6">
      <c r="A101" s="5" t="s">
        <v>360</v>
      </c>
      <c r="B101" s="99">
        <v>26557160</v>
      </c>
      <c r="C101" s="33">
        <v>424260.86956521741</v>
      </c>
      <c r="D101" s="33">
        <v>63639.130434782608</v>
      </c>
      <c r="E101" s="63">
        <v>487900</v>
      </c>
      <c r="F101" s="33">
        <v>2000</v>
      </c>
    </row>
    <row r="102" spans="1:6">
      <c r="A102" s="5"/>
      <c r="B102" s="99"/>
      <c r="C102" s="33"/>
      <c r="D102" s="33"/>
      <c r="E102" s="63"/>
      <c r="F102" s="33"/>
    </row>
    <row r="103" spans="1:6">
      <c r="A103" s="10" t="s">
        <v>361</v>
      </c>
      <c r="B103" s="18"/>
      <c r="C103" s="33"/>
      <c r="D103" s="33"/>
      <c r="E103" s="63"/>
      <c r="F103" s="33"/>
    </row>
    <row r="104" spans="1:6">
      <c r="A104" s="10" t="s">
        <v>325</v>
      </c>
      <c r="B104" s="18"/>
      <c r="C104" s="33"/>
      <c r="D104" s="33"/>
      <c r="E104" s="63"/>
      <c r="F104" s="33"/>
    </row>
    <row r="105" spans="1:6">
      <c r="A105" s="3"/>
      <c r="B105" s="3"/>
      <c r="C105" s="38"/>
      <c r="D105" s="38"/>
      <c r="E105" s="67"/>
      <c r="F105" s="38"/>
    </row>
    <row r="106" spans="1:6">
      <c r="A106" s="9" t="s">
        <v>304</v>
      </c>
      <c r="B106" s="15"/>
      <c r="C106" s="33"/>
      <c r="D106" s="33"/>
      <c r="E106" s="63"/>
      <c r="F106" s="33"/>
    </row>
    <row r="107" spans="1:6">
      <c r="A107" s="10"/>
      <c r="B107" s="15"/>
      <c r="C107" s="33"/>
      <c r="D107" s="33"/>
      <c r="E107" s="63"/>
      <c r="F107" s="33"/>
    </row>
    <row r="108" spans="1:6">
      <c r="A108" s="5" t="s">
        <v>305</v>
      </c>
      <c r="B108" s="17">
        <v>26568520</v>
      </c>
      <c r="C108" s="33">
        <v>415565.21739130432</v>
      </c>
      <c r="D108" s="33">
        <v>62334.782608695648</v>
      </c>
      <c r="E108" s="63">
        <v>477900</v>
      </c>
      <c r="F108" s="33">
        <v>2500</v>
      </c>
    </row>
    <row r="109" spans="1:6">
      <c r="A109" s="5" t="s">
        <v>306</v>
      </c>
      <c r="B109" s="17">
        <v>26568550</v>
      </c>
      <c r="C109" s="33">
        <v>436434.78260869568</v>
      </c>
      <c r="D109" s="33">
        <v>65465.217391304352</v>
      </c>
      <c r="E109" s="63">
        <v>501900</v>
      </c>
      <c r="F109" s="33">
        <v>2500</v>
      </c>
    </row>
    <row r="110" spans="1:6">
      <c r="A110" s="5" t="s">
        <v>307</v>
      </c>
      <c r="B110" s="17">
        <v>26568555</v>
      </c>
      <c r="C110" s="33">
        <v>477826.08695652173</v>
      </c>
      <c r="D110" s="33">
        <v>71673.913043478256</v>
      </c>
      <c r="E110" s="63">
        <v>549500</v>
      </c>
      <c r="F110" s="33">
        <v>2500</v>
      </c>
    </row>
    <row r="111" spans="1:6">
      <c r="A111" s="5" t="s">
        <v>308</v>
      </c>
      <c r="B111" s="17">
        <v>26568570</v>
      </c>
      <c r="C111" s="33">
        <v>508260.86956521741</v>
      </c>
      <c r="D111" s="33">
        <v>76239.130434782608</v>
      </c>
      <c r="E111" s="63">
        <v>584500</v>
      </c>
      <c r="F111" s="33">
        <v>2500</v>
      </c>
    </row>
    <row r="112" spans="1:6">
      <c r="A112" s="5" t="s">
        <v>309</v>
      </c>
      <c r="B112" s="17">
        <v>26568600</v>
      </c>
      <c r="C112" s="33">
        <v>549478.26086956519</v>
      </c>
      <c r="D112" s="33">
        <v>82421.739130434784</v>
      </c>
      <c r="E112" s="63">
        <v>631900</v>
      </c>
      <c r="F112" s="33">
        <v>2500</v>
      </c>
    </row>
    <row r="113" spans="1:6">
      <c r="A113" s="5" t="s">
        <v>310</v>
      </c>
      <c r="B113" s="17">
        <v>26568610</v>
      </c>
      <c r="C113" s="33">
        <v>592956.52173913037</v>
      </c>
      <c r="D113" s="33">
        <v>88943.478260869568</v>
      </c>
      <c r="E113" s="63">
        <v>681900</v>
      </c>
      <c r="F113" s="33">
        <v>2500</v>
      </c>
    </row>
    <row r="114" spans="1:6">
      <c r="A114" s="5" t="s">
        <v>321</v>
      </c>
      <c r="B114" s="17">
        <v>26568435</v>
      </c>
      <c r="C114" s="33">
        <v>638695.65217391308</v>
      </c>
      <c r="D114" s="33">
        <v>95804.347826086945</v>
      </c>
      <c r="E114" s="63">
        <v>734500</v>
      </c>
      <c r="F114" s="33">
        <v>2500</v>
      </c>
    </row>
    <row r="115" spans="1:6">
      <c r="A115" s="5" t="s">
        <v>322</v>
      </c>
      <c r="B115" s="17">
        <v>26568620</v>
      </c>
      <c r="C115" s="33">
        <v>646869.56521739135</v>
      </c>
      <c r="D115" s="33">
        <v>97030.434782608689</v>
      </c>
      <c r="E115" s="63">
        <v>743900</v>
      </c>
      <c r="F115" s="33">
        <v>2500</v>
      </c>
    </row>
    <row r="116" spans="1:6">
      <c r="A116" s="10" t="s">
        <v>30</v>
      </c>
      <c r="B116" s="15"/>
      <c r="C116" s="33"/>
      <c r="D116" s="33"/>
      <c r="E116" s="63"/>
      <c r="F116" s="33"/>
    </row>
    <row r="117" spans="1:6">
      <c r="A117" s="10" t="s">
        <v>325</v>
      </c>
      <c r="B117" s="15"/>
      <c r="C117" s="33"/>
      <c r="D117" s="33"/>
      <c r="E117" s="63"/>
      <c r="F117" s="33"/>
    </row>
    <row r="118" spans="1:6">
      <c r="A118" s="10"/>
      <c r="B118" s="15"/>
      <c r="C118" s="33"/>
      <c r="D118" s="33"/>
      <c r="E118" s="63"/>
      <c r="F118" s="33"/>
    </row>
    <row r="119" spans="1:6">
      <c r="A119" s="9" t="s">
        <v>366</v>
      </c>
      <c r="B119" s="15"/>
      <c r="C119" s="33"/>
      <c r="D119" s="33"/>
      <c r="E119" s="63"/>
      <c r="F119" s="33"/>
    </row>
    <row r="120" spans="1:6">
      <c r="A120" s="10"/>
      <c r="B120" s="15"/>
      <c r="C120" s="33"/>
      <c r="D120" s="33"/>
      <c r="E120" s="63"/>
      <c r="F120" s="33"/>
    </row>
    <row r="121" spans="1:6">
      <c r="A121" s="5" t="s">
        <v>368</v>
      </c>
      <c r="B121" s="17">
        <v>26572334</v>
      </c>
      <c r="C121" s="33">
        <v>669130.43478260865</v>
      </c>
      <c r="D121" s="33">
        <v>100369.56521739131</v>
      </c>
      <c r="E121" s="63">
        <v>769500</v>
      </c>
      <c r="F121" s="33">
        <v>2500</v>
      </c>
    </row>
    <row r="122" spans="1:6">
      <c r="A122" s="5" t="s">
        <v>369</v>
      </c>
      <c r="B122" s="17">
        <v>26572343</v>
      </c>
      <c r="C122" s="33">
        <v>756086.95652173914</v>
      </c>
      <c r="D122" s="33">
        <v>113413.04347826086</v>
      </c>
      <c r="E122" s="63">
        <v>869500</v>
      </c>
      <c r="F122" s="33">
        <v>2500</v>
      </c>
    </row>
    <row r="123" spans="1:6">
      <c r="A123" s="10" t="s">
        <v>367</v>
      </c>
      <c r="B123" s="15"/>
      <c r="C123" s="33"/>
      <c r="D123" s="33"/>
      <c r="E123" s="63"/>
      <c r="F123" s="33"/>
    </row>
    <row r="124" spans="1:6">
      <c r="A124" s="10" t="s">
        <v>325</v>
      </c>
      <c r="B124" s="15"/>
      <c r="C124" s="33"/>
      <c r="D124" s="33"/>
      <c r="E124" s="63"/>
      <c r="F124" s="33"/>
    </row>
    <row r="125" spans="1:6">
      <c r="A125" s="14"/>
      <c r="B125" s="19"/>
      <c r="C125" s="33"/>
      <c r="D125" s="33"/>
      <c r="E125" s="63"/>
      <c r="F125" s="33"/>
    </row>
    <row r="126" spans="1:6" ht="14.25">
      <c r="A126" s="34" t="s">
        <v>11</v>
      </c>
      <c r="B126" s="35"/>
      <c r="C126" s="42"/>
      <c r="D126" s="42"/>
      <c r="E126" s="66"/>
      <c r="F126" s="58"/>
    </row>
    <row r="127" spans="1:6" s="90" customFormat="1" ht="14.25">
      <c r="A127" s="93"/>
      <c r="B127" s="93"/>
      <c r="C127" s="94"/>
      <c r="D127" s="94"/>
      <c r="E127" s="95"/>
      <c r="F127" s="94"/>
    </row>
    <row r="128" spans="1:6">
      <c r="A128" s="96" t="s">
        <v>12</v>
      </c>
      <c r="B128" s="17"/>
      <c r="C128" s="33"/>
      <c r="D128" s="33"/>
      <c r="E128" s="63"/>
      <c r="F128" s="33"/>
    </row>
    <row r="129" spans="1:6">
      <c r="A129" s="9"/>
      <c r="B129" s="17"/>
      <c r="C129" s="33"/>
      <c r="D129" s="33"/>
      <c r="E129" s="63"/>
      <c r="F129" s="33"/>
    </row>
    <row r="130" spans="1:6">
      <c r="A130" s="5" t="s">
        <v>33</v>
      </c>
      <c r="B130" s="17">
        <v>26530406</v>
      </c>
      <c r="C130" s="33">
        <v>263391.30434782611</v>
      </c>
      <c r="D130" s="33">
        <v>39508.695652173912</v>
      </c>
      <c r="E130" s="63">
        <v>302900</v>
      </c>
      <c r="F130" s="33">
        <v>0</v>
      </c>
    </row>
    <row r="131" spans="1:6">
      <c r="A131" s="5" t="s">
        <v>313</v>
      </c>
      <c r="B131" s="17">
        <v>26530410</v>
      </c>
      <c r="C131" s="33">
        <v>279043.47826086957</v>
      </c>
      <c r="D131" s="33">
        <v>41856.521739130432</v>
      </c>
      <c r="E131" s="63">
        <v>320900</v>
      </c>
      <c r="F131" s="33">
        <v>0</v>
      </c>
    </row>
    <row r="132" spans="1:6">
      <c r="A132" s="5" t="s">
        <v>34</v>
      </c>
      <c r="B132" s="17">
        <v>26530401</v>
      </c>
      <c r="C132" s="33">
        <v>279913.04347826086</v>
      </c>
      <c r="D132" s="33">
        <v>41986.956521739128</v>
      </c>
      <c r="E132" s="63">
        <v>321900</v>
      </c>
      <c r="F132" s="33">
        <v>0</v>
      </c>
    </row>
    <row r="133" spans="1:6">
      <c r="A133" s="5" t="s">
        <v>35</v>
      </c>
      <c r="B133" s="17">
        <v>26530380</v>
      </c>
      <c r="C133" s="33">
        <v>297826.08695652173</v>
      </c>
      <c r="D133" s="33">
        <v>44673.913043478264</v>
      </c>
      <c r="E133" s="63">
        <v>342500</v>
      </c>
      <c r="F133" s="33">
        <v>0</v>
      </c>
    </row>
    <row r="134" spans="1:6">
      <c r="A134" s="5" t="s">
        <v>156</v>
      </c>
      <c r="B134" s="17">
        <v>26530431</v>
      </c>
      <c r="C134" s="33">
        <v>310347.82608695654</v>
      </c>
      <c r="D134" s="33">
        <v>46552.173913043473</v>
      </c>
      <c r="E134" s="63">
        <v>356900</v>
      </c>
      <c r="F134" s="33">
        <v>0</v>
      </c>
    </row>
    <row r="135" spans="1:6">
      <c r="A135" s="5" t="s">
        <v>157</v>
      </c>
      <c r="B135" s="17">
        <v>26530431</v>
      </c>
      <c r="C135" s="33">
        <v>325652.17391304346</v>
      </c>
      <c r="D135" s="33">
        <v>48847.826086956527</v>
      </c>
      <c r="E135" s="63">
        <v>374500</v>
      </c>
      <c r="F135" s="33">
        <v>0</v>
      </c>
    </row>
    <row r="136" spans="1:6">
      <c r="A136" s="10" t="s">
        <v>23</v>
      </c>
      <c r="B136" s="19"/>
      <c r="C136" s="33"/>
      <c r="D136" s="33"/>
      <c r="E136" s="63"/>
      <c r="F136" s="33"/>
    </row>
    <row r="137" spans="1:6">
      <c r="A137" s="10" t="s">
        <v>325</v>
      </c>
      <c r="B137" s="19"/>
      <c r="C137" s="33"/>
      <c r="D137" s="33"/>
      <c r="E137" s="63"/>
      <c r="F137" s="33"/>
    </row>
    <row r="138" spans="1:6">
      <c r="A138" s="10"/>
      <c r="B138" s="19"/>
      <c r="C138" s="33"/>
      <c r="D138" s="33"/>
      <c r="E138" s="63"/>
      <c r="F138" s="33"/>
    </row>
    <row r="139" spans="1:6">
      <c r="A139" s="10"/>
      <c r="B139" s="19"/>
      <c r="C139" s="33"/>
      <c r="D139" s="33"/>
      <c r="E139" s="63"/>
      <c r="F139" s="33"/>
    </row>
    <row r="140" spans="1:6">
      <c r="A140" s="9" t="s">
        <v>301</v>
      </c>
      <c r="B140" s="17"/>
      <c r="C140" s="37"/>
      <c r="D140" s="37"/>
      <c r="E140" s="68"/>
      <c r="F140" s="37"/>
    </row>
    <row r="141" spans="1:6">
      <c r="A141" s="9"/>
      <c r="B141" s="17"/>
      <c r="C141" s="37"/>
      <c r="D141" s="37"/>
      <c r="E141" s="68"/>
      <c r="F141" s="37"/>
    </row>
    <row r="142" spans="1:6">
      <c r="A142" s="5" t="s">
        <v>302</v>
      </c>
      <c r="B142" s="17">
        <v>26545240</v>
      </c>
      <c r="C142" s="33">
        <v>470869.5652173913</v>
      </c>
      <c r="D142" s="33">
        <v>70630.434782608689</v>
      </c>
      <c r="E142" s="63">
        <v>541500</v>
      </c>
      <c r="F142" s="33">
        <v>0</v>
      </c>
    </row>
    <row r="143" spans="1:6">
      <c r="A143" s="5" t="s">
        <v>311</v>
      </c>
      <c r="B143" s="17">
        <v>26545530</v>
      </c>
      <c r="C143" s="33">
        <v>539913.04347826086</v>
      </c>
      <c r="D143" s="33">
        <v>80986.956521739135</v>
      </c>
      <c r="E143" s="63">
        <v>620900</v>
      </c>
      <c r="F143" s="33">
        <v>2500</v>
      </c>
    </row>
    <row r="144" spans="1:6">
      <c r="A144" s="10" t="s">
        <v>22</v>
      </c>
      <c r="B144" s="25"/>
      <c r="C144" s="47"/>
      <c r="D144" s="46"/>
      <c r="E144" s="69"/>
      <c r="F144" s="46"/>
    </row>
    <row r="145" spans="1:6">
      <c r="A145" s="10" t="s">
        <v>325</v>
      </c>
      <c r="B145" s="25"/>
      <c r="C145" s="46"/>
      <c r="D145" s="46"/>
      <c r="E145" s="69"/>
      <c r="F145" s="46"/>
    </row>
    <row r="146" spans="1:6">
      <c r="A146" s="80"/>
      <c r="B146" s="18"/>
      <c r="C146" s="37"/>
      <c r="D146" s="37"/>
      <c r="E146" s="68"/>
      <c r="F146" s="37"/>
    </row>
    <row r="147" spans="1:6">
      <c r="A147" s="9" t="s">
        <v>13</v>
      </c>
      <c r="B147" s="17"/>
      <c r="C147" s="37"/>
      <c r="D147" s="37"/>
      <c r="E147" s="68"/>
      <c r="F147" s="37"/>
    </row>
    <row r="148" spans="1:6">
      <c r="A148" s="9"/>
      <c r="B148" s="17"/>
      <c r="C148" s="37"/>
      <c r="D148" s="37"/>
      <c r="E148" s="68"/>
      <c r="F148" s="37"/>
    </row>
    <row r="149" spans="1:6">
      <c r="A149" s="5" t="s">
        <v>283</v>
      </c>
      <c r="B149" s="17">
        <v>26540300</v>
      </c>
      <c r="C149" s="33">
        <v>420782.60869565216</v>
      </c>
      <c r="D149" s="33">
        <v>63117.391304347831</v>
      </c>
      <c r="E149" s="63">
        <v>483900</v>
      </c>
      <c r="F149" s="33">
        <v>0</v>
      </c>
    </row>
    <row r="150" spans="1:6">
      <c r="A150" s="5" t="s">
        <v>316</v>
      </c>
      <c r="B150" s="17">
        <v>26540200</v>
      </c>
      <c r="C150" s="33">
        <v>420782.60869565216</v>
      </c>
      <c r="D150" s="33">
        <v>63117.391304347831</v>
      </c>
      <c r="E150" s="63">
        <v>483900</v>
      </c>
      <c r="F150" s="33">
        <v>0</v>
      </c>
    </row>
    <row r="151" spans="1:6">
      <c r="A151" s="5" t="s">
        <v>284</v>
      </c>
      <c r="B151" s="17">
        <v>26540305</v>
      </c>
      <c r="C151" s="33">
        <v>438173.91304347827</v>
      </c>
      <c r="D151" s="33">
        <v>65726.086956521744</v>
      </c>
      <c r="E151" s="63">
        <v>503900</v>
      </c>
      <c r="F151" s="33">
        <v>0</v>
      </c>
    </row>
    <row r="152" spans="1:6">
      <c r="A152" s="5" t="s">
        <v>317</v>
      </c>
      <c r="B152" s="17">
        <v>26540205</v>
      </c>
      <c r="C152" s="33">
        <v>438173.91304347827</v>
      </c>
      <c r="D152" s="33">
        <v>65726.086956521744</v>
      </c>
      <c r="E152" s="63">
        <v>503900</v>
      </c>
      <c r="F152" s="33">
        <v>0</v>
      </c>
    </row>
    <row r="153" spans="1:6">
      <c r="A153" s="5" t="s">
        <v>287</v>
      </c>
      <c r="B153" s="17">
        <v>26540320</v>
      </c>
      <c r="C153" s="33">
        <v>457826.08695652173</v>
      </c>
      <c r="D153" s="33">
        <v>68673.913043478256</v>
      </c>
      <c r="E153" s="63">
        <v>526500</v>
      </c>
      <c r="F153" s="33">
        <v>0</v>
      </c>
    </row>
    <row r="154" spans="1:6">
      <c r="A154" s="5" t="s">
        <v>288</v>
      </c>
      <c r="B154" s="17">
        <v>26540325</v>
      </c>
      <c r="C154" s="33">
        <v>466869.5652173913</v>
      </c>
      <c r="D154" s="33">
        <v>70030.434782608689</v>
      </c>
      <c r="E154" s="63">
        <v>536900</v>
      </c>
      <c r="F154" s="33">
        <v>0</v>
      </c>
    </row>
    <row r="155" spans="1:6">
      <c r="A155" s="5" t="s">
        <v>285</v>
      </c>
      <c r="B155" s="17">
        <v>26540340</v>
      </c>
      <c r="C155" s="33">
        <v>498695.65217391308</v>
      </c>
      <c r="D155" s="33">
        <v>74804.347826086945</v>
      </c>
      <c r="E155" s="63">
        <v>573500</v>
      </c>
      <c r="F155" s="33">
        <v>0</v>
      </c>
    </row>
    <row r="156" spans="1:6">
      <c r="A156" s="10" t="s">
        <v>286</v>
      </c>
      <c r="B156" s="17"/>
      <c r="C156" s="33"/>
      <c r="D156" s="33"/>
      <c r="E156" s="63"/>
      <c r="F156" s="33"/>
    </row>
    <row r="157" spans="1:6">
      <c r="A157" s="10" t="s">
        <v>32</v>
      </c>
      <c r="B157" s="17"/>
      <c r="C157" s="33"/>
      <c r="D157" s="33"/>
      <c r="E157" s="63"/>
      <c r="F157" s="33"/>
    </row>
    <row r="158" spans="1:6">
      <c r="A158" s="10"/>
      <c r="B158" s="17"/>
      <c r="C158" s="33"/>
      <c r="D158" s="33"/>
      <c r="E158" s="63"/>
      <c r="F158" s="33"/>
    </row>
    <row r="159" spans="1:6" ht="14.25">
      <c r="A159" s="34" t="s">
        <v>346</v>
      </c>
      <c r="B159" s="35"/>
      <c r="C159" s="42"/>
      <c r="D159" s="42"/>
      <c r="E159" s="66"/>
      <c r="F159" s="58"/>
    </row>
    <row r="160" spans="1:6">
      <c r="A160" s="5"/>
      <c r="B160" s="17"/>
      <c r="C160" s="33"/>
      <c r="D160" s="33"/>
      <c r="E160" s="63"/>
      <c r="F160" s="33"/>
    </row>
    <row r="161" spans="1:6">
      <c r="A161" s="9" t="s">
        <v>347</v>
      </c>
      <c r="B161" s="17"/>
      <c r="C161" s="33"/>
      <c r="D161" s="33"/>
      <c r="E161" s="63"/>
      <c r="F161" s="33"/>
    </row>
    <row r="162" spans="1:6">
      <c r="A162" s="9"/>
      <c r="B162" s="17"/>
      <c r="C162" s="33"/>
      <c r="D162" s="33"/>
      <c r="E162" s="63"/>
      <c r="F162" s="33"/>
    </row>
    <row r="163" spans="1:6">
      <c r="A163" s="5" t="s">
        <v>348</v>
      </c>
      <c r="B163" s="17">
        <v>26545255</v>
      </c>
      <c r="C163" s="33">
        <v>583391.30434782605</v>
      </c>
      <c r="D163" s="33">
        <v>87508.695652173919</v>
      </c>
      <c r="E163" s="63">
        <v>670900</v>
      </c>
      <c r="F163" s="33">
        <v>0</v>
      </c>
    </row>
    <row r="164" spans="1:6">
      <c r="A164" s="5" t="s">
        <v>342</v>
      </c>
      <c r="B164" s="17">
        <v>26545250</v>
      </c>
      <c r="C164" s="33">
        <v>592956.52173913037</v>
      </c>
      <c r="D164" s="33">
        <v>88943.478260869568</v>
      </c>
      <c r="E164" s="63">
        <v>681900</v>
      </c>
      <c r="F164" s="33">
        <v>0</v>
      </c>
    </row>
    <row r="165" spans="1:6">
      <c r="A165" s="5" t="s">
        <v>22</v>
      </c>
      <c r="B165" s="17"/>
      <c r="C165" s="33"/>
      <c r="D165" s="33"/>
      <c r="E165" s="63"/>
      <c r="F165" s="33"/>
    </row>
    <row r="166" spans="1:6">
      <c r="A166" s="5" t="s">
        <v>325</v>
      </c>
      <c r="B166" s="17"/>
      <c r="C166" s="33"/>
      <c r="D166" s="33"/>
      <c r="E166" s="63"/>
      <c r="F166" s="33"/>
    </row>
    <row r="167" spans="1:6" s="90" customFormat="1" ht="14.25">
      <c r="A167" s="5" t="s">
        <v>349</v>
      </c>
      <c r="B167" s="93"/>
      <c r="C167" s="94"/>
      <c r="D167" s="94"/>
      <c r="E167" s="95"/>
      <c r="F167" s="94"/>
    </row>
    <row r="168" spans="1:6" s="90" customFormat="1" ht="14.25">
      <c r="A168" s="93"/>
      <c r="B168" s="93"/>
      <c r="C168" s="94"/>
      <c r="D168" s="94"/>
      <c r="E168" s="95"/>
      <c r="F168" s="94"/>
    </row>
    <row r="169" spans="1:6" s="90" customFormat="1" ht="14.25">
      <c r="A169" s="93"/>
      <c r="B169" s="93"/>
      <c r="C169" s="94"/>
      <c r="D169" s="94"/>
      <c r="E169" s="95"/>
      <c r="F169" s="94"/>
    </row>
    <row r="170" spans="1:6">
      <c r="A170" s="107" t="s">
        <v>350</v>
      </c>
      <c r="B170" s="107"/>
      <c r="C170" s="107"/>
      <c r="D170" s="107"/>
      <c r="E170" s="107"/>
      <c r="F170" s="107"/>
    </row>
    <row r="171" spans="1:6">
      <c r="A171" s="5"/>
      <c r="B171" s="17"/>
      <c r="C171" s="33"/>
      <c r="D171" s="33"/>
      <c r="E171" s="63"/>
      <c r="F171" s="33"/>
    </row>
  </sheetData>
  <mergeCells count="1">
    <mergeCell ref="A170:F170"/>
  </mergeCells>
  <printOptions horizontalCentered="1"/>
  <pageMargins left="0.34" right="0.33" top="0.28999999999999998" bottom="0.47" header="0.3" footer="0.17"/>
  <pageSetup paperSize="9" scale="68" fitToHeight="2" orientation="portrait" r:id="rId1"/>
  <headerFooter alignWithMargins="0">
    <oddFooter>&amp;CPage &amp;P of &amp;N</oddFooter>
  </headerFooter>
  <rowBreaks count="2" manualBreakCount="2">
    <brk id="65" max="5" man="1"/>
    <brk id="139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176"/>
  <sheetViews>
    <sheetView showGridLines="0" zoomScaleNormal="100" workbookViewId="0">
      <pane ySplit="13" topLeftCell="A171" activePane="bottomLeft" state="frozen"/>
      <selection activeCell="A123" sqref="A123:XFD123"/>
      <selection pane="bottomLeft" activeCell="A177" sqref="A177:XFD228"/>
    </sheetView>
  </sheetViews>
  <sheetFormatPr defaultColWidth="51" defaultRowHeight="12.75"/>
  <cols>
    <col min="1" max="1" width="63.85546875" customWidth="1"/>
    <col min="2" max="2" width="13.85546875" style="24" bestFit="1" customWidth="1"/>
    <col min="3" max="3" width="14.42578125" style="32" bestFit="1" customWidth="1"/>
    <col min="4" max="4" width="11" style="32" bestFit="1" customWidth="1"/>
    <col min="5" max="5" width="14" style="32" bestFit="1" customWidth="1"/>
    <col min="6" max="6" width="12.85546875" style="32" bestFit="1" customWidth="1"/>
    <col min="7" max="7" width="12.85546875" style="32" hidden="1" customWidth="1"/>
    <col min="8" max="8" width="3.5703125" customWidth="1"/>
    <col min="9" max="9" width="11.140625" bestFit="1" customWidth="1"/>
    <col min="10" max="10" width="16.5703125" customWidth="1"/>
    <col min="11" max="11" width="4.7109375" bestFit="1" customWidth="1"/>
  </cols>
  <sheetData>
    <row r="1" spans="1:10">
      <c r="A1" s="2"/>
      <c r="B1" s="3"/>
      <c r="C1" s="37"/>
      <c r="D1" s="37"/>
      <c r="E1" s="37"/>
      <c r="F1" s="37"/>
      <c r="G1" s="37"/>
      <c r="H1" s="37"/>
      <c r="I1" s="37"/>
      <c r="J1" s="37"/>
    </row>
    <row r="2" spans="1:10">
      <c r="A2" s="2"/>
      <c r="B2" s="3"/>
      <c r="C2" s="37"/>
      <c r="D2" s="37"/>
      <c r="E2" s="37"/>
      <c r="F2" s="37"/>
      <c r="G2" s="37"/>
      <c r="H2" s="37"/>
      <c r="I2" s="37"/>
      <c r="J2" s="37"/>
    </row>
    <row r="3" spans="1:10">
      <c r="A3" s="2"/>
      <c r="B3" s="3"/>
      <c r="C3" s="37"/>
      <c r="D3" s="37"/>
      <c r="E3" s="37"/>
      <c r="F3" s="37"/>
      <c r="G3" s="37"/>
      <c r="H3" s="37"/>
      <c r="I3" s="37"/>
      <c r="J3" s="37"/>
    </row>
    <row r="4" spans="1:10">
      <c r="A4" s="2"/>
      <c r="B4" s="3"/>
      <c r="C4" s="37"/>
      <c r="D4" s="37"/>
      <c r="E4" s="37"/>
      <c r="F4" s="37"/>
      <c r="G4" s="37"/>
      <c r="H4" s="37"/>
      <c r="I4" s="37"/>
      <c r="J4" s="37"/>
    </row>
    <row r="5" spans="1:10">
      <c r="A5" s="2"/>
      <c r="B5" s="3"/>
      <c r="C5" s="37"/>
      <c r="D5" s="37"/>
      <c r="E5" s="37"/>
      <c r="F5" s="37"/>
      <c r="G5" s="37"/>
      <c r="H5" s="37"/>
      <c r="I5" s="37"/>
      <c r="J5" s="37"/>
    </row>
    <row r="6" spans="1:10">
      <c r="A6" s="2"/>
      <c r="B6" s="3"/>
      <c r="C6" s="37"/>
      <c r="D6" s="37"/>
      <c r="E6" s="37"/>
      <c r="F6" s="37"/>
      <c r="G6" s="37"/>
      <c r="H6" s="37"/>
      <c r="I6" s="37"/>
      <c r="J6" s="37"/>
    </row>
    <row r="7" spans="1:10">
      <c r="A7" s="2"/>
      <c r="B7" s="3"/>
      <c r="C7" s="37"/>
      <c r="D7" s="37"/>
      <c r="E7" s="37"/>
      <c r="F7" s="37"/>
      <c r="G7" s="37"/>
      <c r="H7" s="37"/>
      <c r="I7" s="37"/>
      <c r="J7" s="37"/>
    </row>
    <row r="8" spans="1:10">
      <c r="A8" s="2"/>
      <c r="B8" s="3"/>
      <c r="C8" s="37"/>
      <c r="D8" s="37"/>
      <c r="E8" s="37"/>
      <c r="F8" s="37"/>
      <c r="G8" s="37"/>
      <c r="H8" s="37"/>
      <c r="I8" s="37"/>
      <c r="J8" s="37"/>
    </row>
    <row r="9" spans="1:10">
      <c r="A9" s="2"/>
      <c r="B9" s="3"/>
      <c r="C9" s="37"/>
      <c r="D9" s="37"/>
      <c r="E9" s="37"/>
      <c r="F9" s="37"/>
      <c r="G9" s="37"/>
      <c r="H9" s="37"/>
      <c r="I9" s="37"/>
      <c r="J9" s="37"/>
    </row>
    <row r="10" spans="1:10">
      <c r="A10" s="2"/>
      <c r="B10" s="3"/>
      <c r="C10" s="37"/>
      <c r="D10" s="37"/>
      <c r="E10" s="37"/>
      <c r="F10" s="37"/>
      <c r="G10" s="37"/>
      <c r="H10" s="37"/>
      <c r="I10" s="37"/>
      <c r="J10" s="37"/>
    </row>
    <row r="11" spans="1:10" s="50" customFormat="1" ht="15">
      <c r="A11" s="86" t="s">
        <v>365</v>
      </c>
      <c r="B11" s="86"/>
      <c r="C11" s="87"/>
      <c r="D11" s="87"/>
      <c r="E11" s="87"/>
      <c r="F11" s="87"/>
      <c r="G11" s="87"/>
      <c r="H11" s="88"/>
      <c r="I11" s="88"/>
      <c r="J11" s="89" t="s">
        <v>60</v>
      </c>
    </row>
    <row r="12" spans="1:10" s="50" customFormat="1">
      <c r="A12" s="3"/>
      <c r="B12" s="3"/>
      <c r="C12" s="39"/>
      <c r="D12" s="38"/>
      <c r="E12" s="40"/>
      <c r="F12" s="40"/>
      <c r="G12" s="40"/>
      <c r="H12" s="40"/>
      <c r="I12" s="40"/>
      <c r="J12" s="40"/>
    </row>
    <row r="13" spans="1:10" ht="38.25">
      <c r="A13" s="53" t="s">
        <v>0</v>
      </c>
      <c r="B13" s="54" t="s">
        <v>1</v>
      </c>
      <c r="C13" s="55" t="s">
        <v>291</v>
      </c>
      <c r="D13" s="55" t="s">
        <v>4</v>
      </c>
      <c r="E13" s="55" t="s">
        <v>5</v>
      </c>
      <c r="F13" s="55" t="s">
        <v>6</v>
      </c>
      <c r="G13" s="55" t="s">
        <v>185</v>
      </c>
      <c r="H13" s="59"/>
      <c r="I13" s="55" t="s">
        <v>58</v>
      </c>
      <c r="J13" s="55" t="s">
        <v>59</v>
      </c>
    </row>
    <row r="14" spans="1:10">
      <c r="A14" s="60"/>
      <c r="B14" s="61"/>
      <c r="C14" s="62"/>
      <c r="D14" s="62"/>
      <c r="E14" s="62"/>
      <c r="F14" s="62"/>
      <c r="G14" s="62"/>
      <c r="H14" s="37"/>
      <c r="I14" s="62"/>
      <c r="J14" s="62"/>
    </row>
    <row r="15" spans="1:10" ht="14.25">
      <c r="A15" s="34" t="s">
        <v>7</v>
      </c>
      <c r="B15" s="35"/>
      <c r="C15" s="42"/>
      <c r="D15" s="42"/>
      <c r="E15" s="42"/>
      <c r="F15" s="42"/>
      <c r="G15" s="42"/>
      <c r="H15" s="42"/>
      <c r="I15" s="42"/>
      <c r="J15" s="58"/>
    </row>
    <row r="16" spans="1:10">
      <c r="A16" s="30" t="s">
        <v>36</v>
      </c>
      <c r="B16" s="15"/>
      <c r="C16" s="40"/>
      <c r="D16" s="38"/>
      <c r="E16" s="40"/>
      <c r="F16" s="40"/>
      <c r="G16" s="40"/>
      <c r="H16" s="37"/>
      <c r="I16" s="37"/>
      <c r="J16" s="37"/>
    </row>
    <row r="17" spans="1:11">
      <c r="A17" s="31" t="s">
        <v>326</v>
      </c>
      <c r="B17" s="17"/>
      <c r="C17" s="33"/>
      <c r="D17" s="33"/>
      <c r="E17" s="36"/>
      <c r="F17" s="33"/>
      <c r="G17" s="33"/>
      <c r="H17" s="37"/>
      <c r="I17" s="33"/>
      <c r="J17" s="36"/>
      <c r="K17" s="51"/>
    </row>
    <row r="18" spans="1:11">
      <c r="A18" s="31"/>
      <c r="B18" s="17"/>
      <c r="C18" s="33"/>
      <c r="D18" s="33"/>
      <c r="E18" s="36"/>
      <c r="F18" s="33"/>
      <c r="G18" s="33"/>
      <c r="H18" s="37"/>
      <c r="I18" s="33"/>
      <c r="J18" s="36"/>
      <c r="K18" s="51"/>
    </row>
    <row r="19" spans="1:11">
      <c r="A19" s="22" t="s">
        <v>327</v>
      </c>
      <c r="B19" s="17">
        <v>26515450</v>
      </c>
      <c r="C19" s="33">
        <v>152608.69565217392</v>
      </c>
      <c r="D19" s="33">
        <v>22891.304347826088</v>
      </c>
      <c r="E19" s="36">
        <v>175500</v>
      </c>
      <c r="F19" s="33">
        <v>1200</v>
      </c>
      <c r="G19" s="33">
        <v>550</v>
      </c>
      <c r="H19" s="37"/>
      <c r="I19" s="33">
        <v>14808.125</v>
      </c>
      <c r="J19" s="36">
        <v>16881.262499999997</v>
      </c>
      <c r="K19" s="51"/>
    </row>
    <row r="20" spans="1:11">
      <c r="A20" s="6" t="s">
        <v>325</v>
      </c>
      <c r="B20" s="17"/>
      <c r="C20" s="33"/>
      <c r="D20" s="33"/>
      <c r="E20" s="36"/>
      <c r="F20" s="33"/>
      <c r="G20" s="33"/>
      <c r="H20" s="37"/>
      <c r="I20" s="33"/>
      <c r="J20" s="36"/>
      <c r="K20" s="51"/>
    </row>
    <row r="21" spans="1:11">
      <c r="A21" s="6" t="s">
        <v>328</v>
      </c>
      <c r="B21" s="17"/>
      <c r="C21" s="33"/>
      <c r="D21" s="33"/>
      <c r="E21" s="36"/>
      <c r="F21" s="33"/>
      <c r="G21" s="33"/>
      <c r="H21" s="37"/>
      <c r="I21" s="33"/>
      <c r="J21" s="36"/>
      <c r="K21" s="51"/>
    </row>
    <row r="22" spans="1:11">
      <c r="A22" s="31"/>
      <c r="B22" s="98"/>
      <c r="C22" s="33"/>
      <c r="D22" s="33"/>
      <c r="E22" s="36"/>
      <c r="F22" s="33"/>
      <c r="G22" s="33"/>
      <c r="H22" s="37"/>
      <c r="I22" s="33"/>
      <c r="J22" s="36"/>
      <c r="K22" s="51"/>
    </row>
    <row r="23" spans="1:11">
      <c r="A23" s="31" t="s">
        <v>351</v>
      </c>
      <c r="B23" s="98"/>
      <c r="C23" s="33"/>
      <c r="D23" s="33"/>
      <c r="E23" s="36"/>
      <c r="F23" s="33"/>
      <c r="G23" s="33"/>
      <c r="H23" s="37"/>
      <c r="I23" s="33"/>
      <c r="J23" s="36"/>
      <c r="K23" s="51"/>
    </row>
    <row r="24" spans="1:11">
      <c r="A24" s="31"/>
      <c r="B24" s="98"/>
      <c r="C24" s="33"/>
      <c r="D24" s="33"/>
      <c r="E24" s="36"/>
      <c r="F24" s="33"/>
      <c r="G24" s="33"/>
      <c r="H24" s="37"/>
      <c r="I24" s="33"/>
      <c r="J24" s="36"/>
      <c r="K24" s="51"/>
    </row>
    <row r="25" spans="1:11">
      <c r="A25" s="22" t="s">
        <v>292</v>
      </c>
      <c r="B25" s="98">
        <v>26516246</v>
      </c>
      <c r="C25" s="33">
        <v>171217.39130434784</v>
      </c>
      <c r="D25" s="33">
        <v>25682.608695652172</v>
      </c>
      <c r="E25" s="36">
        <v>196900</v>
      </c>
      <c r="F25" s="33">
        <v>1200</v>
      </c>
      <c r="G25" s="33">
        <v>550</v>
      </c>
      <c r="H25" s="37"/>
      <c r="I25" s="33">
        <v>17266.25</v>
      </c>
      <c r="J25" s="36">
        <v>19856.1875</v>
      </c>
      <c r="K25" s="51"/>
    </row>
    <row r="26" spans="1:11">
      <c r="A26" s="22" t="s">
        <v>293</v>
      </c>
      <c r="B26" s="98">
        <v>26516251</v>
      </c>
      <c r="C26" s="33">
        <v>193478.26086956522</v>
      </c>
      <c r="D26" s="33">
        <v>29021.739130434784</v>
      </c>
      <c r="E26" s="36">
        <v>222500</v>
      </c>
      <c r="F26" s="33">
        <v>1200</v>
      </c>
      <c r="G26" s="33">
        <v>550</v>
      </c>
      <c r="H26" s="37"/>
      <c r="I26" s="33">
        <v>17266.25</v>
      </c>
      <c r="J26" s="36">
        <v>19856.1875</v>
      </c>
      <c r="K26" s="51"/>
    </row>
    <row r="27" spans="1:11">
      <c r="A27" s="22" t="s">
        <v>294</v>
      </c>
      <c r="B27" s="98">
        <v>26516296</v>
      </c>
      <c r="C27" s="33">
        <v>193478.26086956522</v>
      </c>
      <c r="D27" s="33">
        <v>29021.739130434784</v>
      </c>
      <c r="E27" s="36">
        <v>222500</v>
      </c>
      <c r="F27" s="33">
        <v>1200</v>
      </c>
      <c r="G27" s="33">
        <v>550</v>
      </c>
      <c r="H27" s="37"/>
      <c r="I27" s="33">
        <v>17266.25</v>
      </c>
      <c r="J27" s="36">
        <v>19856.1875</v>
      </c>
      <c r="K27" s="51"/>
    </row>
    <row r="28" spans="1:11">
      <c r="A28" s="22" t="s">
        <v>295</v>
      </c>
      <c r="B28" s="98">
        <v>26516307</v>
      </c>
      <c r="C28" s="33">
        <v>206000</v>
      </c>
      <c r="D28" s="33">
        <v>30900</v>
      </c>
      <c r="E28" s="36">
        <v>236900</v>
      </c>
      <c r="F28" s="33">
        <v>1200</v>
      </c>
      <c r="G28" s="33">
        <v>550</v>
      </c>
      <c r="H28" s="37"/>
      <c r="I28" s="33">
        <v>17266.25</v>
      </c>
      <c r="J28" s="36">
        <v>19856.1875</v>
      </c>
      <c r="K28" s="51"/>
    </row>
    <row r="29" spans="1:11">
      <c r="A29" s="22" t="s">
        <v>296</v>
      </c>
      <c r="B29" s="98">
        <v>26516317</v>
      </c>
      <c r="C29" s="33">
        <v>229130.4347826087</v>
      </c>
      <c r="D29" s="33">
        <v>34369.565217391304</v>
      </c>
      <c r="E29" s="36">
        <v>263500</v>
      </c>
      <c r="F29" s="33">
        <v>1200</v>
      </c>
      <c r="G29" s="33">
        <v>550</v>
      </c>
      <c r="H29" s="37"/>
      <c r="I29" s="33">
        <v>17266.25</v>
      </c>
      <c r="J29" s="36">
        <v>19856.1875</v>
      </c>
      <c r="K29" s="51"/>
    </row>
    <row r="30" spans="1:11">
      <c r="A30" s="22" t="s">
        <v>352</v>
      </c>
      <c r="B30" s="98"/>
      <c r="C30" s="33">
        <v>4500</v>
      </c>
      <c r="D30" s="33">
        <v>675</v>
      </c>
      <c r="E30" s="36">
        <v>5175</v>
      </c>
      <c r="F30" s="33"/>
      <c r="G30" s="33">
        <v>2500</v>
      </c>
      <c r="H30" s="37"/>
      <c r="I30" s="33"/>
      <c r="J30" s="36"/>
      <c r="K30" s="51"/>
    </row>
    <row r="31" spans="1:11">
      <c r="A31" s="6" t="s">
        <v>328</v>
      </c>
      <c r="B31" s="98"/>
      <c r="C31" s="33"/>
      <c r="D31" s="33"/>
      <c r="E31" s="36"/>
      <c r="F31" s="33"/>
      <c r="G31" s="33"/>
      <c r="H31" s="37"/>
      <c r="I31" s="33"/>
      <c r="J31" s="36"/>
      <c r="K31" s="51"/>
    </row>
    <row r="32" spans="1:11">
      <c r="A32" s="6" t="s">
        <v>325</v>
      </c>
      <c r="B32" s="98"/>
      <c r="C32" s="33"/>
      <c r="D32" s="33"/>
      <c r="E32" s="36"/>
      <c r="F32" s="33"/>
      <c r="G32" s="33"/>
      <c r="H32" s="37"/>
      <c r="I32" s="33"/>
      <c r="J32" s="36"/>
      <c r="K32" s="51"/>
    </row>
    <row r="33" spans="1:11">
      <c r="A33" s="22"/>
      <c r="B33" s="17"/>
      <c r="C33" s="33"/>
      <c r="D33" s="33"/>
      <c r="E33" s="36"/>
      <c r="F33" s="33"/>
      <c r="G33" s="33"/>
      <c r="H33" s="37"/>
      <c r="I33" s="33"/>
      <c r="J33" s="36"/>
      <c r="K33" s="51"/>
    </row>
    <row r="34" spans="1:11">
      <c r="A34" s="9" t="s">
        <v>297</v>
      </c>
      <c r="B34" s="17"/>
      <c r="C34" s="33"/>
      <c r="D34" s="33"/>
      <c r="E34" s="36"/>
      <c r="F34" s="33"/>
      <c r="G34" s="33"/>
      <c r="H34" s="37"/>
      <c r="I34" s="33"/>
      <c r="J34" s="36"/>
      <c r="K34" s="51"/>
    </row>
    <row r="35" spans="1:11">
      <c r="A35" s="22" t="s">
        <v>61</v>
      </c>
      <c r="B35" s="17">
        <v>26516462</v>
      </c>
      <c r="C35" s="33">
        <v>239652.17391304346</v>
      </c>
      <c r="D35" s="33">
        <v>35947.826086956527</v>
      </c>
      <c r="E35" s="36">
        <v>275600</v>
      </c>
      <c r="F35" s="33">
        <v>1200</v>
      </c>
      <c r="G35" s="33">
        <v>550</v>
      </c>
      <c r="H35" s="37"/>
      <c r="I35" s="33">
        <v>18369.4375</v>
      </c>
      <c r="J35" s="36">
        <v>21124.853124999998</v>
      </c>
      <c r="K35" s="51"/>
    </row>
    <row r="36" spans="1:11">
      <c r="A36" s="22" t="s">
        <v>186</v>
      </c>
      <c r="B36" s="17">
        <v>26516470</v>
      </c>
      <c r="C36" s="33">
        <v>251130.4347826087</v>
      </c>
      <c r="D36" s="33">
        <v>37669.565217391304</v>
      </c>
      <c r="E36" s="36">
        <v>288800</v>
      </c>
      <c r="F36" s="33">
        <v>1200</v>
      </c>
      <c r="G36" s="33">
        <v>550</v>
      </c>
      <c r="H36" s="37"/>
      <c r="I36" s="33">
        <v>19768.3125</v>
      </c>
      <c r="J36" s="36">
        <v>22733.559374999997</v>
      </c>
      <c r="K36" s="51"/>
    </row>
    <row r="37" spans="1:11">
      <c r="A37" s="6" t="s">
        <v>62</v>
      </c>
      <c r="B37" s="17"/>
      <c r="C37" s="33"/>
      <c r="D37" s="33"/>
      <c r="E37" s="36"/>
      <c r="F37" s="33"/>
      <c r="G37" s="33"/>
      <c r="H37" s="37"/>
      <c r="I37" s="33"/>
      <c r="J37" s="36"/>
      <c r="K37" s="51"/>
    </row>
    <row r="38" spans="1:11">
      <c r="A38" s="10" t="s">
        <v>325</v>
      </c>
      <c r="B38" s="17"/>
      <c r="C38" s="33"/>
      <c r="D38" s="33"/>
      <c r="E38" s="36"/>
      <c r="F38" s="33"/>
      <c r="G38" s="33"/>
      <c r="H38" s="37"/>
      <c r="I38" s="33"/>
      <c r="J38" s="36"/>
      <c r="K38" s="51"/>
    </row>
    <row r="39" spans="1:11">
      <c r="A39" s="22"/>
      <c r="B39" s="17"/>
      <c r="C39" s="33"/>
      <c r="D39" s="33"/>
      <c r="E39" s="36"/>
      <c r="F39" s="33"/>
      <c r="G39" s="33"/>
      <c r="H39" s="37"/>
      <c r="I39" s="33"/>
      <c r="J39" s="36"/>
      <c r="K39" s="51"/>
    </row>
    <row r="40" spans="1:11">
      <c r="A40" s="22" t="s">
        <v>242</v>
      </c>
      <c r="B40" s="17">
        <v>26516495</v>
      </c>
      <c r="C40" s="33">
        <v>265217.39130434784</v>
      </c>
      <c r="D40" s="33">
        <v>39782.608695652176</v>
      </c>
      <c r="E40" s="36">
        <v>305000</v>
      </c>
      <c r="F40" s="33">
        <v>1200</v>
      </c>
      <c r="G40" s="33">
        <v>550</v>
      </c>
      <c r="H40" s="37"/>
      <c r="I40" s="33">
        <v>20851.3125</v>
      </c>
      <c r="J40" s="36">
        <v>23979.009374999998</v>
      </c>
      <c r="K40" s="51"/>
    </row>
    <row r="41" spans="1:11">
      <c r="A41" s="22" t="s">
        <v>37</v>
      </c>
      <c r="B41" s="17">
        <v>26516502</v>
      </c>
      <c r="C41" s="33">
        <v>270000</v>
      </c>
      <c r="D41" s="33">
        <v>40500</v>
      </c>
      <c r="E41" s="36">
        <v>310500</v>
      </c>
      <c r="F41" s="33">
        <v>1200</v>
      </c>
      <c r="G41" s="33">
        <v>550</v>
      </c>
      <c r="H41" s="37"/>
      <c r="I41" s="33">
        <v>21737.1875</v>
      </c>
      <c r="J41" s="36">
        <v>24997.765624999996</v>
      </c>
      <c r="K41" s="51"/>
    </row>
    <row r="42" spans="1:11">
      <c r="A42" s="22" t="s">
        <v>298</v>
      </c>
      <c r="B42" s="17">
        <v>26516522</v>
      </c>
      <c r="C42" s="33">
        <v>291739.13043478259</v>
      </c>
      <c r="D42" s="33">
        <v>43760.869565217392</v>
      </c>
      <c r="E42" s="36">
        <v>335500</v>
      </c>
      <c r="F42" s="33">
        <v>1200</v>
      </c>
      <c r="G42" s="33">
        <v>550</v>
      </c>
      <c r="H42" s="37"/>
      <c r="I42" s="33">
        <v>23221.5625</v>
      </c>
      <c r="J42" s="36">
        <v>26704.796874999996</v>
      </c>
      <c r="K42" s="51"/>
    </row>
    <row r="43" spans="1:11">
      <c r="A43" s="22" t="s">
        <v>299</v>
      </c>
      <c r="B43" s="17">
        <v>26516527</v>
      </c>
      <c r="C43" s="33">
        <v>287304.34782608697</v>
      </c>
      <c r="D43" s="33">
        <v>43095.65217391304</v>
      </c>
      <c r="E43" s="36">
        <v>330400</v>
      </c>
      <c r="F43" s="33">
        <v>1200</v>
      </c>
      <c r="G43" s="33">
        <v>550</v>
      </c>
      <c r="H43" s="37"/>
      <c r="I43" s="33">
        <v>22637.3125</v>
      </c>
      <c r="J43" s="36">
        <v>26032.909374999999</v>
      </c>
      <c r="K43" s="51"/>
    </row>
    <row r="44" spans="1:11">
      <c r="A44" s="22" t="s">
        <v>289</v>
      </c>
      <c r="B44" s="17"/>
      <c r="C44" s="33">
        <v>2260.8695652173915</v>
      </c>
      <c r="D44" s="33">
        <v>339.13043478260869</v>
      </c>
      <c r="E44" s="36">
        <v>2600</v>
      </c>
      <c r="F44" s="33"/>
      <c r="G44" s="33">
        <v>2500</v>
      </c>
      <c r="H44" s="37"/>
      <c r="I44" s="33"/>
      <c r="J44" s="36"/>
      <c r="K44" s="51"/>
    </row>
    <row r="45" spans="1:11">
      <c r="A45" s="6" t="s">
        <v>18</v>
      </c>
      <c r="B45" s="17"/>
      <c r="C45" s="33"/>
      <c r="D45" s="33"/>
      <c r="E45" s="36"/>
      <c r="F45" s="33"/>
      <c r="G45" s="33"/>
      <c r="H45" s="37"/>
      <c r="I45" s="33"/>
      <c r="J45" s="36"/>
      <c r="K45" s="51"/>
    </row>
    <row r="46" spans="1:11">
      <c r="A46" s="10" t="s">
        <v>325</v>
      </c>
      <c r="B46" s="17"/>
      <c r="C46" s="33"/>
      <c r="D46" s="33"/>
      <c r="E46" s="36"/>
      <c r="F46" s="33"/>
      <c r="G46" s="33"/>
      <c r="H46" s="37"/>
      <c r="I46" s="33"/>
      <c r="J46" s="36"/>
      <c r="K46" s="51"/>
    </row>
    <row r="47" spans="1:11">
      <c r="A47" s="31"/>
      <c r="B47" s="17"/>
      <c r="C47" s="33"/>
      <c r="D47" s="33"/>
      <c r="E47" s="36"/>
      <c r="F47" s="33"/>
      <c r="G47" s="33"/>
      <c r="H47" s="37"/>
      <c r="I47" s="33"/>
      <c r="J47" s="36"/>
      <c r="K47" s="51"/>
    </row>
    <row r="48" spans="1:11">
      <c r="A48" s="31" t="s">
        <v>339</v>
      </c>
      <c r="B48" s="17"/>
      <c r="C48" s="33"/>
      <c r="D48" s="33"/>
      <c r="E48" s="36"/>
      <c r="F48" s="33"/>
      <c r="G48" s="33"/>
      <c r="H48" s="37"/>
      <c r="I48" s="33"/>
      <c r="J48" s="36"/>
      <c r="K48" s="51"/>
    </row>
    <row r="49" spans="1:11">
      <c r="A49" s="31"/>
      <c r="B49" s="17"/>
      <c r="C49" s="33"/>
      <c r="D49" s="33"/>
      <c r="E49" s="36"/>
      <c r="F49" s="33"/>
      <c r="G49" s="33"/>
      <c r="H49" s="37"/>
      <c r="I49" s="33"/>
      <c r="J49" s="36"/>
      <c r="K49" s="51"/>
    </row>
    <row r="50" spans="1:11">
      <c r="A50" s="22" t="s">
        <v>340</v>
      </c>
      <c r="B50" s="17">
        <v>26516660</v>
      </c>
      <c r="C50" s="33">
        <v>591217.39130434778</v>
      </c>
      <c r="D50" s="33">
        <v>88682.608695652176</v>
      </c>
      <c r="E50" s="36">
        <v>679900</v>
      </c>
      <c r="F50" s="33">
        <v>1200</v>
      </c>
      <c r="G50" s="33">
        <v>550</v>
      </c>
      <c r="H50" s="37"/>
      <c r="I50" s="33">
        <v>59409</v>
      </c>
      <c r="J50" s="36">
        <v>68320.349999999991</v>
      </c>
      <c r="K50" s="51"/>
    </row>
    <row r="51" spans="1:11">
      <c r="A51" s="22" t="s">
        <v>341</v>
      </c>
      <c r="B51" s="17"/>
      <c r="C51" s="33"/>
      <c r="D51" s="33"/>
      <c r="E51" s="36"/>
      <c r="F51" s="33"/>
      <c r="G51" s="33"/>
      <c r="H51" s="37"/>
      <c r="I51" s="33"/>
      <c r="J51" s="36"/>
      <c r="K51" s="51"/>
    </row>
    <row r="52" spans="1:11">
      <c r="A52" s="22" t="s">
        <v>325</v>
      </c>
      <c r="B52" s="17"/>
      <c r="C52" s="33"/>
      <c r="D52" s="33"/>
      <c r="E52" s="36"/>
      <c r="F52" s="33"/>
      <c r="G52" s="33"/>
      <c r="H52" s="37"/>
      <c r="I52" s="33"/>
      <c r="J52" s="36"/>
      <c r="K52" s="51"/>
    </row>
    <row r="53" spans="1:11">
      <c r="A53" s="22"/>
      <c r="B53" s="17"/>
      <c r="C53" s="33"/>
      <c r="D53" s="33"/>
      <c r="E53" s="36"/>
      <c r="F53" s="33"/>
      <c r="G53" s="33"/>
      <c r="H53" s="37"/>
      <c r="I53" s="33"/>
      <c r="J53" s="36"/>
      <c r="K53" s="51"/>
    </row>
    <row r="54" spans="1:11">
      <c r="A54" s="31"/>
      <c r="B54" s="17"/>
      <c r="C54" s="33"/>
      <c r="D54" s="33"/>
      <c r="E54" s="36"/>
      <c r="F54" s="33"/>
      <c r="G54" s="33"/>
      <c r="H54" s="37"/>
      <c r="I54" s="33"/>
      <c r="J54" s="36"/>
      <c r="K54" s="51"/>
    </row>
    <row r="55" spans="1:11">
      <c r="A55" s="31" t="s">
        <v>312</v>
      </c>
      <c r="B55" s="17"/>
      <c r="C55" s="33"/>
      <c r="D55" s="33"/>
      <c r="E55" s="36"/>
      <c r="F55" s="33"/>
      <c r="G55" s="33"/>
      <c r="H55" s="37"/>
      <c r="I55" s="33"/>
      <c r="J55" s="36"/>
      <c r="K55" s="51"/>
    </row>
    <row r="56" spans="1:11">
      <c r="A56" s="31"/>
      <c r="B56" s="17"/>
      <c r="C56" s="33"/>
      <c r="D56" s="33"/>
      <c r="E56" s="36"/>
      <c r="F56" s="33"/>
      <c r="G56" s="33"/>
      <c r="H56" s="37"/>
      <c r="I56" s="33"/>
      <c r="J56" s="36"/>
      <c r="K56" s="51"/>
    </row>
    <row r="57" spans="1:11">
      <c r="A57" s="22" t="s">
        <v>300</v>
      </c>
      <c r="B57" s="17">
        <v>26545400</v>
      </c>
      <c r="C57" s="33">
        <v>523043.47826086957</v>
      </c>
      <c r="D57" s="33">
        <v>78456.521739130432</v>
      </c>
      <c r="E57" s="36">
        <v>601500</v>
      </c>
      <c r="F57" s="33">
        <v>2500</v>
      </c>
      <c r="G57" s="33">
        <v>650</v>
      </c>
      <c r="H57" s="37"/>
      <c r="I57" s="33">
        <v>32389.75</v>
      </c>
      <c r="J57" s="36">
        <v>37248.212499999994</v>
      </c>
      <c r="K57" s="51"/>
    </row>
    <row r="58" spans="1:11">
      <c r="A58" s="22" t="s">
        <v>303</v>
      </c>
      <c r="B58" s="17">
        <v>26545411</v>
      </c>
      <c r="C58" s="33">
        <v>646869.56521739135</v>
      </c>
      <c r="D58" s="33">
        <v>97030.434782608689</v>
      </c>
      <c r="E58" s="36">
        <v>743900</v>
      </c>
      <c r="F58" s="33">
        <v>2500</v>
      </c>
      <c r="G58" s="33">
        <v>650</v>
      </c>
      <c r="H58" s="37"/>
      <c r="I58" s="33">
        <v>44102.5</v>
      </c>
      <c r="J58" s="36">
        <v>50717.874999999993</v>
      </c>
      <c r="K58" s="51"/>
    </row>
    <row r="59" spans="1:11">
      <c r="A59" s="22" t="s">
        <v>318</v>
      </c>
      <c r="B59" s="17">
        <v>26545610</v>
      </c>
      <c r="C59" s="33">
        <v>657304.34782608692</v>
      </c>
      <c r="D59" s="33">
        <v>98595.652173913055</v>
      </c>
      <c r="E59" s="36">
        <v>755900</v>
      </c>
      <c r="F59" s="33">
        <v>2500</v>
      </c>
      <c r="G59" s="33">
        <v>650</v>
      </c>
      <c r="H59" s="37"/>
      <c r="I59" s="33">
        <v>45669.375</v>
      </c>
      <c r="J59" s="36">
        <v>52519.781249999993</v>
      </c>
      <c r="K59" s="51"/>
    </row>
    <row r="60" spans="1:11">
      <c r="A60" s="22" t="s">
        <v>289</v>
      </c>
      <c r="B60" s="17"/>
      <c r="C60" s="33">
        <v>2260.8695652173915</v>
      </c>
      <c r="D60" s="33">
        <v>339.13043478260869</v>
      </c>
      <c r="E60" s="36">
        <v>2600</v>
      </c>
      <c r="F60" s="33"/>
      <c r="G60" s="33">
        <v>2500</v>
      </c>
      <c r="H60" s="37"/>
      <c r="I60" s="33"/>
      <c r="J60" s="36"/>
      <c r="K60" s="51"/>
    </row>
    <row r="61" spans="1:11">
      <c r="A61" s="10" t="s">
        <v>22</v>
      </c>
      <c r="B61" s="17"/>
      <c r="C61" s="33"/>
      <c r="D61" s="33"/>
      <c r="E61" s="36"/>
      <c r="F61" s="33"/>
      <c r="G61" s="33"/>
      <c r="H61" s="37"/>
      <c r="I61" s="33"/>
      <c r="J61" s="36"/>
      <c r="K61" s="51"/>
    </row>
    <row r="62" spans="1:11">
      <c r="A62" s="10" t="s">
        <v>325</v>
      </c>
      <c r="B62" s="17"/>
      <c r="C62" s="33"/>
      <c r="D62" s="33"/>
      <c r="E62" s="36"/>
      <c r="F62" s="33"/>
      <c r="G62" s="33"/>
      <c r="H62" s="37"/>
      <c r="I62" s="33"/>
      <c r="J62" s="36"/>
      <c r="K62" s="51"/>
    </row>
    <row r="63" spans="1:11">
      <c r="A63" s="10"/>
      <c r="B63" s="15"/>
      <c r="C63" s="33"/>
      <c r="D63" s="33"/>
      <c r="E63" s="36"/>
      <c r="F63" s="33"/>
      <c r="G63" s="33"/>
      <c r="H63" s="37"/>
      <c r="I63" s="33"/>
      <c r="J63" s="36"/>
      <c r="K63" s="51"/>
    </row>
    <row r="64" spans="1:11">
      <c r="A64" s="28" t="s">
        <v>9</v>
      </c>
      <c r="B64" s="15"/>
      <c r="C64" s="33"/>
      <c r="D64" s="33"/>
      <c r="E64" s="36"/>
      <c r="F64" s="33"/>
      <c r="G64" s="33"/>
      <c r="H64" s="37"/>
      <c r="I64" s="33"/>
      <c r="J64" s="36"/>
      <c r="K64" s="51"/>
    </row>
    <row r="65" spans="1:11">
      <c r="A65" s="27"/>
      <c r="B65" s="18"/>
      <c r="C65" s="45"/>
      <c r="D65" s="45"/>
      <c r="E65" s="45"/>
      <c r="F65" s="45"/>
      <c r="G65" s="45"/>
      <c r="H65" s="37"/>
      <c r="I65" s="33"/>
      <c r="J65" s="36"/>
      <c r="K65" s="51"/>
    </row>
    <row r="66" spans="1:11" ht="14.25">
      <c r="A66" s="34" t="s">
        <v>10</v>
      </c>
      <c r="B66" s="35"/>
      <c r="C66" s="42"/>
      <c r="D66" s="42"/>
      <c r="E66" s="42"/>
      <c r="F66" s="42"/>
      <c r="G66" s="42"/>
      <c r="H66" s="42"/>
      <c r="I66" s="42"/>
      <c r="J66" s="42"/>
      <c r="K66" s="51"/>
    </row>
    <row r="67" spans="1:11">
      <c r="A67" s="31"/>
      <c r="B67" s="17"/>
      <c r="C67" s="33"/>
      <c r="D67" s="33"/>
      <c r="E67" s="36"/>
      <c r="F67" s="33"/>
      <c r="G67" s="33"/>
      <c r="H67" s="37"/>
      <c r="I67" s="33"/>
      <c r="J67" s="36"/>
      <c r="K67" s="51"/>
    </row>
    <row r="68" spans="1:11">
      <c r="A68" s="31" t="s">
        <v>337</v>
      </c>
      <c r="B68" s="17"/>
      <c r="C68" s="33"/>
      <c r="D68" s="33"/>
      <c r="E68" s="36"/>
      <c r="F68" s="33"/>
      <c r="G68" s="33"/>
      <c r="H68" s="37"/>
      <c r="I68" s="33"/>
      <c r="J68" s="36"/>
      <c r="K68" s="51"/>
    </row>
    <row r="69" spans="1:11">
      <c r="A69" s="31"/>
      <c r="B69" s="17"/>
      <c r="C69" s="33"/>
      <c r="D69" s="33"/>
      <c r="E69" s="36"/>
      <c r="F69" s="33"/>
      <c r="G69" s="33"/>
      <c r="H69" s="37"/>
      <c r="I69" s="33"/>
      <c r="J69" s="36"/>
      <c r="K69" s="51"/>
    </row>
    <row r="70" spans="1:11">
      <c r="A70" s="22" t="s">
        <v>330</v>
      </c>
      <c r="B70" s="17">
        <v>26528150</v>
      </c>
      <c r="C70" s="33">
        <v>262521.73913043481</v>
      </c>
      <c r="D70" s="33">
        <v>39378.260869565216</v>
      </c>
      <c r="E70" s="36">
        <v>301900</v>
      </c>
      <c r="F70" s="33">
        <v>1500</v>
      </c>
      <c r="G70" s="33">
        <v>550</v>
      </c>
      <c r="H70" s="37"/>
      <c r="I70" s="33">
        <v>21348.875</v>
      </c>
      <c r="J70" s="36">
        <v>24551.206249999999</v>
      </c>
      <c r="K70" s="51"/>
    </row>
    <row r="71" spans="1:11">
      <c r="A71" s="22" t="s">
        <v>353</v>
      </c>
      <c r="B71" s="99">
        <v>26528150</v>
      </c>
      <c r="C71" s="33">
        <v>271217.39130434784</v>
      </c>
      <c r="D71" s="33">
        <v>40682.608695652176</v>
      </c>
      <c r="E71" s="36">
        <v>311900</v>
      </c>
      <c r="F71" s="33">
        <v>1500</v>
      </c>
      <c r="G71" s="33">
        <v>550</v>
      </c>
      <c r="H71" s="37"/>
      <c r="I71" s="33">
        <v>21348.875</v>
      </c>
      <c r="J71" s="36">
        <v>24551.206249999999</v>
      </c>
      <c r="K71" s="51"/>
    </row>
    <row r="72" spans="1:11">
      <c r="A72" s="22" t="s">
        <v>364</v>
      </c>
      <c r="B72" s="103">
        <v>26528155</v>
      </c>
      <c r="C72" s="33">
        <v>290000</v>
      </c>
      <c r="D72" s="33">
        <v>43500</v>
      </c>
      <c r="E72" s="36">
        <v>333500</v>
      </c>
      <c r="F72" s="33">
        <v>1500</v>
      </c>
      <c r="G72" s="33">
        <v>550</v>
      </c>
      <c r="H72" s="37"/>
      <c r="I72" s="33">
        <v>21348.875</v>
      </c>
      <c r="J72" s="36">
        <v>24551.206249999999</v>
      </c>
      <c r="K72" s="51"/>
    </row>
    <row r="73" spans="1:11">
      <c r="A73" s="22" t="s">
        <v>331</v>
      </c>
      <c r="B73" s="17">
        <v>26528160</v>
      </c>
      <c r="C73" s="33">
        <v>293478.26086956519</v>
      </c>
      <c r="D73" s="33">
        <v>44021.739130434784</v>
      </c>
      <c r="E73" s="36">
        <v>337500</v>
      </c>
      <c r="F73" s="33">
        <v>1500</v>
      </c>
      <c r="G73" s="33">
        <v>550</v>
      </c>
      <c r="H73" s="37"/>
      <c r="I73" s="33">
        <v>24222.625</v>
      </c>
      <c r="J73" s="36">
        <v>27856.018749999999</v>
      </c>
      <c r="K73" s="51"/>
    </row>
    <row r="74" spans="1:11">
      <c r="A74" s="22" t="s">
        <v>362</v>
      </c>
      <c r="B74" s="100">
        <v>26528165</v>
      </c>
      <c r="C74" s="33">
        <v>320782.60869565216</v>
      </c>
      <c r="D74" s="33">
        <v>48117.391304347824</v>
      </c>
      <c r="E74" s="36">
        <v>368900</v>
      </c>
      <c r="F74" s="33">
        <v>1500</v>
      </c>
      <c r="G74" s="33">
        <v>550</v>
      </c>
      <c r="H74" s="37"/>
      <c r="I74" s="33">
        <v>24222.625</v>
      </c>
      <c r="J74" s="36">
        <v>27856.018749999999</v>
      </c>
      <c r="K74" s="51"/>
    </row>
    <row r="75" spans="1:11">
      <c r="A75" s="22" t="s">
        <v>363</v>
      </c>
      <c r="B75" s="103">
        <v>26528160</v>
      </c>
      <c r="C75" s="33">
        <v>302173.91304347827</v>
      </c>
      <c r="D75" s="33">
        <v>45326.086956521736</v>
      </c>
      <c r="E75" s="36">
        <v>347500</v>
      </c>
      <c r="F75" s="33">
        <v>1500</v>
      </c>
      <c r="G75" s="33">
        <v>550</v>
      </c>
      <c r="H75" s="37"/>
      <c r="I75" s="33">
        <v>24222.625</v>
      </c>
      <c r="J75" s="36">
        <v>27856.018749999999</v>
      </c>
      <c r="K75" s="51"/>
    </row>
    <row r="76" spans="1:11">
      <c r="A76" s="5" t="s">
        <v>332</v>
      </c>
      <c r="B76" s="17">
        <v>26528170</v>
      </c>
      <c r="C76" s="33">
        <v>297826.08695652173</v>
      </c>
      <c r="D76" s="33">
        <v>44673.913043478264</v>
      </c>
      <c r="E76" s="36">
        <v>342500</v>
      </c>
      <c r="F76" s="33">
        <v>1500</v>
      </c>
      <c r="G76" s="33">
        <v>550</v>
      </c>
      <c r="H76" s="37"/>
      <c r="I76" s="33">
        <v>25160.75</v>
      </c>
      <c r="J76" s="36">
        <v>28934.862499999999</v>
      </c>
      <c r="K76" s="51"/>
    </row>
    <row r="77" spans="1:11">
      <c r="A77" s="22" t="s">
        <v>333</v>
      </c>
      <c r="B77" s="17">
        <v>26528170</v>
      </c>
      <c r="C77" s="33">
        <v>302173.91304347827</v>
      </c>
      <c r="D77" s="33">
        <v>45326.086956521736</v>
      </c>
      <c r="E77" s="36">
        <v>347500</v>
      </c>
      <c r="F77" s="33">
        <v>1500</v>
      </c>
      <c r="G77" s="33">
        <v>550</v>
      </c>
      <c r="H77" s="37"/>
      <c r="I77" s="33">
        <v>25422</v>
      </c>
      <c r="J77" s="36">
        <v>29235.3</v>
      </c>
      <c r="K77" s="51"/>
    </row>
    <row r="78" spans="1:11">
      <c r="A78" s="22" t="s">
        <v>334</v>
      </c>
      <c r="B78" s="17">
        <v>26528180</v>
      </c>
      <c r="C78" s="33">
        <v>326521.73913043481</v>
      </c>
      <c r="D78" s="33">
        <v>48978.260869565216</v>
      </c>
      <c r="E78" s="36">
        <v>375500</v>
      </c>
      <c r="F78" s="33">
        <v>1500</v>
      </c>
      <c r="G78" s="33">
        <v>550</v>
      </c>
      <c r="H78" s="37"/>
      <c r="I78" s="33">
        <v>27892</v>
      </c>
      <c r="J78" s="36">
        <v>32075.8</v>
      </c>
      <c r="K78" s="51"/>
    </row>
    <row r="79" spans="1:11">
      <c r="A79" s="5" t="s">
        <v>335</v>
      </c>
      <c r="B79" s="17">
        <v>26528180</v>
      </c>
      <c r="C79" s="33">
        <v>331217.39130434784</v>
      </c>
      <c r="D79" s="33">
        <v>49682.608695652176</v>
      </c>
      <c r="E79" s="36">
        <v>380900</v>
      </c>
      <c r="F79" s="33">
        <v>1500</v>
      </c>
      <c r="G79" s="33">
        <v>550</v>
      </c>
      <c r="H79" s="37"/>
      <c r="I79" s="33">
        <v>28153.25</v>
      </c>
      <c r="J79" s="36">
        <v>32376.237499999999</v>
      </c>
      <c r="K79" s="51"/>
    </row>
    <row r="80" spans="1:11">
      <c r="A80" s="5" t="s">
        <v>336</v>
      </c>
      <c r="B80" s="17">
        <v>26528200</v>
      </c>
      <c r="C80" s="33">
        <v>354347.82608695654</v>
      </c>
      <c r="D80" s="33">
        <v>53152.173913043473</v>
      </c>
      <c r="E80" s="36">
        <v>407500</v>
      </c>
      <c r="F80" s="33">
        <v>1500</v>
      </c>
      <c r="G80" s="33">
        <v>550</v>
      </c>
      <c r="H80" s="37"/>
      <c r="I80" s="33">
        <v>30338.25</v>
      </c>
      <c r="J80" s="36">
        <v>34888.987499999996</v>
      </c>
      <c r="K80" s="51"/>
    </row>
    <row r="81" spans="1:11">
      <c r="A81" s="5" t="s">
        <v>343</v>
      </c>
      <c r="B81" s="17">
        <v>26528170</v>
      </c>
      <c r="C81" s="33">
        <v>302173.91304347827</v>
      </c>
      <c r="D81" s="33">
        <v>45326.086956521736</v>
      </c>
      <c r="E81" s="36">
        <v>347500</v>
      </c>
      <c r="F81" s="33">
        <v>1500</v>
      </c>
      <c r="G81" s="33">
        <v>550</v>
      </c>
      <c r="H81" s="37"/>
      <c r="I81" s="33">
        <v>25422</v>
      </c>
      <c r="J81" s="36">
        <v>29235.3</v>
      </c>
      <c r="K81" s="51"/>
    </row>
    <row r="82" spans="1:11">
      <c r="A82" s="5" t="s">
        <v>344</v>
      </c>
      <c r="B82" s="17">
        <v>26528180</v>
      </c>
      <c r="C82" s="33">
        <v>331217.39130434784</v>
      </c>
      <c r="D82" s="33">
        <v>49682.608695652176</v>
      </c>
      <c r="E82" s="36">
        <v>380900</v>
      </c>
      <c r="F82" s="33">
        <v>1500</v>
      </c>
      <c r="G82" s="33">
        <v>550</v>
      </c>
      <c r="H82" s="37"/>
      <c r="I82" s="33">
        <v>28153.25</v>
      </c>
      <c r="J82" s="36">
        <v>32376.237499999999</v>
      </c>
      <c r="K82" s="51"/>
    </row>
    <row r="83" spans="1:11">
      <c r="A83" s="5" t="s">
        <v>345</v>
      </c>
      <c r="B83" s="17">
        <v>26528200</v>
      </c>
      <c r="C83" s="33">
        <v>354347.82608695654</v>
      </c>
      <c r="D83" s="33">
        <v>53152.173913043473</v>
      </c>
      <c r="E83" s="36">
        <v>407500</v>
      </c>
      <c r="F83" s="33">
        <v>1500</v>
      </c>
      <c r="G83" s="33">
        <v>550</v>
      </c>
      <c r="H83" s="37"/>
      <c r="I83" s="33">
        <v>30338.25</v>
      </c>
      <c r="J83" s="36">
        <v>34888.987499999996</v>
      </c>
      <c r="K83" s="51"/>
    </row>
    <row r="84" spans="1:11">
      <c r="A84" s="10" t="s">
        <v>329</v>
      </c>
      <c r="B84" s="17"/>
      <c r="C84" s="33"/>
      <c r="D84" s="33"/>
      <c r="E84" s="36"/>
      <c r="F84" s="33"/>
      <c r="G84" s="33"/>
      <c r="H84" s="37"/>
      <c r="I84" s="33"/>
      <c r="J84" s="36"/>
      <c r="K84" s="51"/>
    </row>
    <row r="85" spans="1:11">
      <c r="A85" s="10" t="s">
        <v>325</v>
      </c>
      <c r="B85" s="17"/>
      <c r="C85" s="33"/>
      <c r="D85" s="33"/>
      <c r="E85" s="36"/>
      <c r="F85" s="33"/>
      <c r="G85" s="33"/>
      <c r="H85" s="37"/>
      <c r="I85" s="33"/>
      <c r="J85" s="36"/>
      <c r="K85" s="51"/>
    </row>
    <row r="86" spans="1:11">
      <c r="A86" s="3"/>
      <c r="B86" s="3"/>
      <c r="C86" s="40"/>
      <c r="D86" s="38"/>
      <c r="E86" s="40"/>
      <c r="F86" s="40"/>
      <c r="G86" s="40"/>
      <c r="H86" s="37"/>
      <c r="I86" s="33"/>
      <c r="J86" s="36"/>
      <c r="K86" s="51"/>
    </row>
    <row r="87" spans="1:11">
      <c r="A87" s="31" t="s">
        <v>338</v>
      </c>
      <c r="B87" s="17"/>
      <c r="C87" s="33"/>
      <c r="D87" s="33"/>
      <c r="E87" s="36"/>
      <c r="F87" s="33"/>
      <c r="G87" s="33"/>
      <c r="H87" s="37"/>
      <c r="I87" s="33"/>
      <c r="J87" s="36"/>
      <c r="K87" s="51"/>
    </row>
    <row r="88" spans="1:11">
      <c r="A88" s="10"/>
      <c r="B88" s="17"/>
      <c r="C88" s="33"/>
      <c r="D88" s="33"/>
      <c r="E88" s="36"/>
      <c r="F88" s="33"/>
      <c r="G88" s="33"/>
      <c r="H88" s="37"/>
      <c r="I88" s="33"/>
      <c r="J88" s="36"/>
      <c r="K88" s="51"/>
    </row>
    <row r="89" spans="1:11">
      <c r="A89" s="22" t="s">
        <v>314</v>
      </c>
      <c r="B89" s="17">
        <v>26532150</v>
      </c>
      <c r="C89" s="33">
        <v>368260.86956521741</v>
      </c>
      <c r="D89" s="33">
        <v>55239.130434782608</v>
      </c>
      <c r="E89" s="36">
        <v>423500</v>
      </c>
      <c r="F89" s="33">
        <v>2500</v>
      </c>
      <c r="G89" s="33">
        <v>850</v>
      </c>
      <c r="H89" s="37"/>
      <c r="I89" s="33">
        <v>34649.5</v>
      </c>
      <c r="J89" s="36">
        <v>39846.924999999996</v>
      </c>
      <c r="K89" s="51"/>
    </row>
    <row r="90" spans="1:11">
      <c r="A90" s="22" t="s">
        <v>315</v>
      </c>
      <c r="B90" s="17">
        <v>26532310</v>
      </c>
      <c r="C90" s="33">
        <v>387391.30434782611</v>
      </c>
      <c r="D90" s="33">
        <v>58108.695652173912</v>
      </c>
      <c r="E90" s="36">
        <v>445500</v>
      </c>
      <c r="F90" s="33">
        <v>2500</v>
      </c>
      <c r="G90" s="33">
        <v>850</v>
      </c>
      <c r="H90" s="37"/>
      <c r="I90" s="33">
        <v>34586.25</v>
      </c>
      <c r="J90" s="36">
        <v>39774.1875</v>
      </c>
      <c r="K90" s="51"/>
    </row>
    <row r="91" spans="1:11">
      <c r="A91" s="22" t="s">
        <v>30</v>
      </c>
      <c r="B91" s="17"/>
      <c r="C91" s="33"/>
      <c r="D91" s="33"/>
      <c r="E91" s="36"/>
      <c r="F91" s="33"/>
      <c r="G91" s="33"/>
      <c r="H91" s="37"/>
      <c r="I91" s="33"/>
      <c r="J91" s="36"/>
      <c r="K91" s="51"/>
    </row>
    <row r="92" spans="1:11">
      <c r="A92" s="22" t="s">
        <v>325</v>
      </c>
      <c r="B92" s="17"/>
      <c r="C92" s="33"/>
      <c r="D92" s="33"/>
      <c r="E92" s="36"/>
      <c r="F92" s="33"/>
      <c r="G92" s="33"/>
      <c r="H92" s="37"/>
      <c r="I92" s="33"/>
      <c r="J92" s="36"/>
      <c r="K92" s="51"/>
    </row>
    <row r="93" spans="1:11">
      <c r="A93" s="31"/>
      <c r="B93" s="99"/>
      <c r="C93" s="33"/>
      <c r="D93" s="33"/>
      <c r="E93" s="36"/>
      <c r="F93" s="33"/>
      <c r="G93" s="33"/>
      <c r="H93" s="37"/>
      <c r="I93" s="33"/>
      <c r="J93" s="36"/>
      <c r="K93" s="51"/>
    </row>
    <row r="94" spans="1:11">
      <c r="A94" s="31" t="s">
        <v>354</v>
      </c>
      <c r="B94" s="99"/>
      <c r="C94" s="33"/>
      <c r="D94" s="33"/>
      <c r="E94" s="36"/>
      <c r="F94" s="33"/>
      <c r="G94" s="33"/>
      <c r="H94" s="37"/>
      <c r="I94" s="33"/>
      <c r="J94" s="36"/>
      <c r="K94" s="51"/>
    </row>
    <row r="95" spans="1:11">
      <c r="A95" s="31"/>
      <c r="B95" s="99"/>
      <c r="C95" s="33"/>
      <c r="D95" s="33"/>
      <c r="E95" s="36"/>
      <c r="F95" s="33"/>
      <c r="G95" s="33"/>
      <c r="H95" s="37"/>
      <c r="I95" s="33"/>
      <c r="J95" s="36"/>
      <c r="K95" s="51"/>
    </row>
    <row r="96" spans="1:11">
      <c r="A96" s="22" t="s">
        <v>355</v>
      </c>
      <c r="B96" s="99">
        <v>26557180</v>
      </c>
      <c r="C96" s="33">
        <v>328608.69565217389</v>
      </c>
      <c r="D96" s="33">
        <v>49291.304347826088</v>
      </c>
      <c r="E96" s="36">
        <v>377900</v>
      </c>
      <c r="F96" s="33">
        <v>2000</v>
      </c>
      <c r="G96" s="33">
        <v>550</v>
      </c>
      <c r="H96" s="37"/>
      <c r="I96" s="33">
        <v>25894.625</v>
      </c>
      <c r="J96" s="36">
        <v>29778.818749999999</v>
      </c>
      <c r="K96" s="51"/>
    </row>
    <row r="97" spans="1:11">
      <c r="A97" s="22" t="s">
        <v>356</v>
      </c>
      <c r="B97" s="99">
        <v>26557211</v>
      </c>
      <c r="C97" s="33">
        <v>376434.78260869568</v>
      </c>
      <c r="D97" s="33">
        <v>56465.217391304344</v>
      </c>
      <c r="E97" s="36">
        <v>432900</v>
      </c>
      <c r="F97" s="33">
        <v>2000</v>
      </c>
      <c r="G97" s="33">
        <v>550</v>
      </c>
      <c r="H97" s="37"/>
      <c r="I97" s="33">
        <v>30903.5</v>
      </c>
      <c r="J97" s="36">
        <v>35539.024999999994</v>
      </c>
      <c r="K97" s="51"/>
    </row>
    <row r="98" spans="1:11">
      <c r="A98" s="22" t="s">
        <v>357</v>
      </c>
      <c r="B98" s="99">
        <v>26557211</v>
      </c>
      <c r="C98" s="33">
        <v>380782.60869565216</v>
      </c>
      <c r="D98" s="33">
        <v>57117.391304347824</v>
      </c>
      <c r="E98" s="36">
        <v>437900</v>
      </c>
      <c r="F98" s="33">
        <v>2000</v>
      </c>
      <c r="G98" s="33">
        <v>550</v>
      </c>
      <c r="H98" s="37"/>
      <c r="I98" s="33">
        <v>31176.625</v>
      </c>
      <c r="J98" s="36">
        <v>35853.118749999994</v>
      </c>
      <c r="K98" s="51"/>
    </row>
    <row r="99" spans="1:11">
      <c r="A99" s="22" t="s">
        <v>358</v>
      </c>
      <c r="B99" s="99">
        <v>26557281</v>
      </c>
      <c r="C99" s="33">
        <v>411217.39130434784</v>
      </c>
      <c r="D99" s="33">
        <v>61682.608695652169</v>
      </c>
      <c r="E99" s="36">
        <v>472900</v>
      </c>
      <c r="F99" s="33">
        <v>2000</v>
      </c>
      <c r="G99" s="33">
        <v>550</v>
      </c>
      <c r="H99" s="37"/>
      <c r="I99" s="33">
        <v>33801</v>
      </c>
      <c r="J99" s="36">
        <v>38871.149999999994</v>
      </c>
      <c r="K99" s="51"/>
    </row>
    <row r="100" spans="1:11">
      <c r="A100" s="22" t="s">
        <v>359</v>
      </c>
      <c r="B100" s="99">
        <v>26557281</v>
      </c>
      <c r="C100" s="33">
        <v>415565.21739130432</v>
      </c>
      <c r="D100" s="33">
        <v>62334.782608695648</v>
      </c>
      <c r="E100" s="36">
        <v>477900</v>
      </c>
      <c r="F100" s="33">
        <v>2000</v>
      </c>
      <c r="G100" s="33">
        <v>550</v>
      </c>
      <c r="H100" s="37"/>
      <c r="I100" s="33">
        <v>34074.125</v>
      </c>
      <c r="J100" s="36">
        <v>39185.243749999994</v>
      </c>
      <c r="K100" s="51"/>
    </row>
    <row r="101" spans="1:11">
      <c r="A101" s="5" t="s">
        <v>360</v>
      </c>
      <c r="B101" s="99">
        <v>26557160</v>
      </c>
      <c r="C101" s="33">
        <v>424260.86956521741</v>
      </c>
      <c r="D101" s="33">
        <v>63639.130434782608</v>
      </c>
      <c r="E101" s="36">
        <v>487900</v>
      </c>
      <c r="F101" s="33">
        <v>2000</v>
      </c>
      <c r="G101" s="33">
        <v>550</v>
      </c>
      <c r="H101" s="37"/>
      <c r="I101" s="33">
        <v>35299.625</v>
      </c>
      <c r="J101" s="36">
        <v>40594.568749999999</v>
      </c>
      <c r="K101" s="51"/>
    </row>
    <row r="102" spans="1:11">
      <c r="A102" s="22"/>
      <c r="B102" s="99"/>
      <c r="C102" s="33"/>
      <c r="D102" s="33"/>
      <c r="E102" s="36"/>
      <c r="F102" s="33"/>
      <c r="G102" s="33"/>
      <c r="H102" s="37"/>
      <c r="I102" s="33"/>
      <c r="J102" s="36"/>
      <c r="K102" s="51"/>
    </row>
    <row r="103" spans="1:11">
      <c r="A103" s="10" t="s">
        <v>361</v>
      </c>
      <c r="B103" s="99"/>
      <c r="C103" s="33"/>
      <c r="D103" s="33"/>
      <c r="E103" s="36"/>
      <c r="F103" s="33"/>
      <c r="G103" s="33"/>
      <c r="H103" s="37"/>
      <c r="I103" s="33"/>
      <c r="J103" s="36"/>
      <c r="K103" s="51"/>
    </row>
    <row r="104" spans="1:11">
      <c r="A104" s="10" t="s">
        <v>325</v>
      </c>
      <c r="B104" s="99"/>
      <c r="C104" s="33"/>
      <c r="D104" s="33"/>
      <c r="E104" s="36"/>
      <c r="F104" s="33"/>
      <c r="G104" s="33"/>
      <c r="H104" s="37"/>
      <c r="I104" s="33"/>
      <c r="J104" s="36"/>
      <c r="K104" s="51"/>
    </row>
    <row r="105" spans="1:11">
      <c r="A105" s="3"/>
      <c r="B105" s="3"/>
      <c r="C105" s="40"/>
      <c r="D105" s="38"/>
      <c r="E105" s="40"/>
      <c r="F105" s="40"/>
      <c r="G105" s="40"/>
      <c r="H105" s="37"/>
      <c r="I105" s="33"/>
      <c r="J105" s="36"/>
      <c r="K105" s="51"/>
    </row>
    <row r="106" spans="1:11">
      <c r="A106" s="31" t="s">
        <v>304</v>
      </c>
      <c r="B106" s="17"/>
      <c r="C106" s="33"/>
      <c r="D106" s="33"/>
      <c r="E106" s="36"/>
      <c r="F106" s="33"/>
      <c r="G106" s="33"/>
      <c r="H106" s="37"/>
      <c r="I106" s="33"/>
      <c r="J106" s="36"/>
      <c r="K106" s="51"/>
    </row>
    <row r="107" spans="1:11">
      <c r="A107" s="10"/>
      <c r="B107" s="17"/>
      <c r="C107" s="33"/>
      <c r="D107" s="33"/>
      <c r="E107" s="36"/>
      <c r="F107" s="33"/>
      <c r="G107" s="33"/>
      <c r="H107" s="37"/>
      <c r="I107" s="33"/>
      <c r="J107" s="36"/>
      <c r="K107" s="51"/>
    </row>
    <row r="108" spans="1:11">
      <c r="A108" s="22" t="s">
        <v>305</v>
      </c>
      <c r="B108" s="17">
        <v>26568520</v>
      </c>
      <c r="C108" s="33">
        <v>415565.21739130432</v>
      </c>
      <c r="D108" s="33">
        <v>62334.782608695648</v>
      </c>
      <c r="E108" s="36">
        <v>477900</v>
      </c>
      <c r="F108" s="33">
        <v>2500</v>
      </c>
      <c r="G108" s="33">
        <v>850</v>
      </c>
      <c r="H108" s="37"/>
      <c r="I108" s="33">
        <v>33470.75</v>
      </c>
      <c r="J108" s="36">
        <v>38491.362499999996</v>
      </c>
      <c r="K108" s="51"/>
    </row>
    <row r="109" spans="1:11">
      <c r="A109" s="22" t="s">
        <v>306</v>
      </c>
      <c r="B109" s="17">
        <v>26568550</v>
      </c>
      <c r="C109" s="33">
        <v>436434.78260869568</v>
      </c>
      <c r="D109" s="33">
        <v>65465.217391304352</v>
      </c>
      <c r="E109" s="36">
        <v>501900</v>
      </c>
      <c r="F109" s="33">
        <v>2500</v>
      </c>
      <c r="G109" s="33">
        <v>850</v>
      </c>
      <c r="H109" s="37"/>
      <c r="I109" s="33">
        <v>33470.75</v>
      </c>
      <c r="J109" s="36">
        <v>38491.362499999996</v>
      </c>
      <c r="K109" s="51"/>
    </row>
    <row r="110" spans="1:11">
      <c r="A110" s="22" t="s">
        <v>307</v>
      </c>
      <c r="B110" s="17">
        <v>26568555</v>
      </c>
      <c r="C110" s="33">
        <v>477826.08695652173</v>
      </c>
      <c r="D110" s="33">
        <v>71673.913043478256</v>
      </c>
      <c r="E110" s="36">
        <v>549500</v>
      </c>
      <c r="F110" s="33">
        <v>2500</v>
      </c>
      <c r="G110" s="33">
        <v>850</v>
      </c>
      <c r="H110" s="37"/>
      <c r="I110" s="33">
        <v>39721</v>
      </c>
      <c r="J110" s="36">
        <v>45679.149999999994</v>
      </c>
      <c r="K110" s="51"/>
    </row>
    <row r="111" spans="1:11">
      <c r="A111" s="22" t="s">
        <v>308</v>
      </c>
      <c r="B111" s="17">
        <v>26568570</v>
      </c>
      <c r="C111" s="33">
        <v>508260.86956521741</v>
      </c>
      <c r="D111" s="33">
        <v>76239.130434782608</v>
      </c>
      <c r="E111" s="36">
        <v>584500</v>
      </c>
      <c r="F111" s="33">
        <v>2500</v>
      </c>
      <c r="G111" s="33">
        <v>850</v>
      </c>
      <c r="H111" s="37"/>
      <c r="I111" s="33">
        <v>43907</v>
      </c>
      <c r="J111" s="36">
        <v>50493.049999999996</v>
      </c>
      <c r="K111" s="51"/>
    </row>
    <row r="112" spans="1:11">
      <c r="A112" s="22" t="s">
        <v>309</v>
      </c>
      <c r="B112" s="17">
        <v>26568600</v>
      </c>
      <c r="C112" s="33">
        <v>549478.26086956519</v>
      </c>
      <c r="D112" s="33">
        <v>82421.739130434784</v>
      </c>
      <c r="E112" s="36">
        <v>631900</v>
      </c>
      <c r="F112" s="33">
        <v>2500</v>
      </c>
      <c r="G112" s="33">
        <v>850</v>
      </c>
      <c r="H112" s="37"/>
      <c r="I112" s="33">
        <v>45496.875</v>
      </c>
      <c r="J112" s="36">
        <v>52321.406249999993</v>
      </c>
      <c r="K112" s="51"/>
    </row>
    <row r="113" spans="1:11">
      <c r="A113" s="22" t="s">
        <v>310</v>
      </c>
      <c r="B113" s="17">
        <v>26568610</v>
      </c>
      <c r="C113" s="33">
        <v>592956.52173913037</v>
      </c>
      <c r="D113" s="33">
        <v>88943.478260869568</v>
      </c>
      <c r="E113" s="36">
        <v>681900</v>
      </c>
      <c r="F113" s="33">
        <v>2500</v>
      </c>
      <c r="G113" s="33">
        <v>850</v>
      </c>
      <c r="H113" s="37"/>
      <c r="I113" s="33">
        <v>49999.125</v>
      </c>
      <c r="J113" s="36">
        <v>57498.993749999994</v>
      </c>
      <c r="K113" s="51"/>
    </row>
    <row r="114" spans="1:11">
      <c r="A114" s="22" t="s">
        <v>321</v>
      </c>
      <c r="B114" s="17">
        <v>26568435</v>
      </c>
      <c r="C114" s="33">
        <v>638695.65217391308</v>
      </c>
      <c r="D114" s="33">
        <v>95804.347826086945</v>
      </c>
      <c r="E114" s="36">
        <v>734500</v>
      </c>
      <c r="F114" s="33">
        <v>2500</v>
      </c>
      <c r="G114" s="33">
        <v>850</v>
      </c>
      <c r="H114" s="37"/>
      <c r="I114" s="33">
        <v>47808.375</v>
      </c>
      <c r="J114" s="36">
        <v>54979.631249999999</v>
      </c>
      <c r="K114" s="51"/>
    </row>
    <row r="115" spans="1:11">
      <c r="A115" s="22" t="s">
        <v>322</v>
      </c>
      <c r="B115" s="17">
        <v>26568620</v>
      </c>
      <c r="C115" s="33">
        <v>646869.56521739135</v>
      </c>
      <c r="D115" s="33">
        <v>97030.434782608689</v>
      </c>
      <c r="E115" s="36">
        <v>743900</v>
      </c>
      <c r="F115" s="33">
        <v>2500</v>
      </c>
      <c r="G115" s="33">
        <v>850</v>
      </c>
      <c r="H115" s="37"/>
      <c r="I115" s="33">
        <v>49999.125</v>
      </c>
      <c r="J115" s="36">
        <v>57498.993749999994</v>
      </c>
      <c r="K115" s="51"/>
    </row>
    <row r="116" spans="1:11">
      <c r="A116" s="10" t="s">
        <v>30</v>
      </c>
      <c r="B116" s="17" t="s">
        <v>36</v>
      </c>
      <c r="C116" s="33"/>
      <c r="D116" s="33"/>
      <c r="E116" s="36"/>
      <c r="F116" s="33"/>
      <c r="G116" s="33"/>
      <c r="H116" s="37"/>
      <c r="I116" s="33"/>
      <c r="J116" s="36"/>
      <c r="K116" s="51"/>
    </row>
    <row r="117" spans="1:11">
      <c r="A117" s="10" t="s">
        <v>325</v>
      </c>
      <c r="B117" s="17"/>
      <c r="C117" s="33"/>
      <c r="D117" s="33"/>
      <c r="E117" s="36"/>
      <c r="F117" s="33"/>
      <c r="G117" s="33"/>
      <c r="H117" s="37"/>
      <c r="I117" s="33"/>
      <c r="J117" s="36"/>
      <c r="K117" s="51"/>
    </row>
    <row r="118" spans="1:11">
      <c r="A118" s="10"/>
      <c r="B118" s="17"/>
      <c r="C118" s="33"/>
      <c r="D118" s="33"/>
      <c r="E118" s="36"/>
      <c r="F118" s="33"/>
      <c r="G118" s="33"/>
      <c r="H118" s="37"/>
      <c r="I118" s="33"/>
      <c r="J118" s="36"/>
      <c r="K118" s="51"/>
    </row>
    <row r="119" spans="1:11">
      <c r="A119" s="31" t="s">
        <v>366</v>
      </c>
      <c r="B119" s="17"/>
      <c r="C119" s="33"/>
      <c r="D119" s="33"/>
      <c r="E119" s="36"/>
      <c r="F119" s="33"/>
      <c r="G119" s="33"/>
      <c r="H119" s="37"/>
      <c r="I119" s="33"/>
      <c r="J119" s="36"/>
      <c r="K119" s="51"/>
    </row>
    <row r="120" spans="1:11">
      <c r="A120" s="10"/>
      <c r="B120" s="17"/>
      <c r="C120" s="33"/>
      <c r="D120" s="33"/>
      <c r="E120" s="36"/>
      <c r="F120" s="33"/>
      <c r="G120" s="33"/>
      <c r="H120" s="37"/>
      <c r="I120" s="33"/>
      <c r="J120" s="36"/>
      <c r="K120" s="51"/>
    </row>
    <row r="121" spans="1:11">
      <c r="A121" s="22" t="s">
        <v>368</v>
      </c>
      <c r="B121" s="17">
        <v>26572334</v>
      </c>
      <c r="C121" s="33">
        <v>669130.43478260865</v>
      </c>
      <c r="D121" s="33">
        <v>100369.56521739131</v>
      </c>
      <c r="E121" s="36">
        <v>769500</v>
      </c>
      <c r="F121" s="33">
        <v>2500</v>
      </c>
      <c r="G121" s="33">
        <v>850</v>
      </c>
      <c r="H121" s="37"/>
      <c r="I121" s="33">
        <v>60812</v>
      </c>
      <c r="J121" s="36">
        <v>69933.799999999988</v>
      </c>
      <c r="K121" s="51"/>
    </row>
    <row r="122" spans="1:11">
      <c r="A122" s="22" t="s">
        <v>369</v>
      </c>
      <c r="B122" s="17">
        <v>26572343</v>
      </c>
      <c r="C122" s="33">
        <v>756086.95652173914</v>
      </c>
      <c r="D122" s="33">
        <v>113413.04347826086</v>
      </c>
      <c r="E122" s="36">
        <v>869500</v>
      </c>
      <c r="F122" s="33">
        <v>2500</v>
      </c>
      <c r="G122" s="33">
        <v>850</v>
      </c>
      <c r="H122" s="37"/>
      <c r="I122" s="33">
        <v>68275.5</v>
      </c>
      <c r="J122" s="36">
        <v>78516.824999999997</v>
      </c>
      <c r="K122" s="51"/>
    </row>
    <row r="123" spans="1:11">
      <c r="A123" s="10" t="s">
        <v>367</v>
      </c>
      <c r="B123" s="17"/>
      <c r="C123" s="33"/>
      <c r="D123" s="33"/>
      <c r="E123" s="36"/>
      <c r="F123" s="33"/>
      <c r="G123" s="33"/>
      <c r="H123" s="37"/>
      <c r="I123" s="33"/>
      <c r="J123" s="36"/>
      <c r="K123" s="51"/>
    </row>
    <row r="124" spans="1:11">
      <c r="A124" s="10" t="s">
        <v>325</v>
      </c>
      <c r="B124" s="17"/>
      <c r="C124" s="33"/>
      <c r="D124" s="33"/>
      <c r="E124" s="36"/>
      <c r="F124" s="33"/>
      <c r="G124" s="33"/>
      <c r="H124" s="37"/>
      <c r="I124" s="33"/>
      <c r="J124" s="36"/>
      <c r="K124" s="51"/>
    </row>
    <row r="125" spans="1:11">
      <c r="A125" s="14"/>
      <c r="B125" s="19"/>
      <c r="C125" s="33"/>
      <c r="D125" s="33"/>
      <c r="E125" s="36"/>
      <c r="F125" s="33"/>
      <c r="G125" s="33"/>
      <c r="H125" s="37"/>
      <c r="I125" s="33"/>
      <c r="J125" s="36"/>
      <c r="K125" s="51"/>
    </row>
    <row r="126" spans="1:11" ht="14.25">
      <c r="A126" s="34" t="s">
        <v>11</v>
      </c>
      <c r="B126" s="35"/>
      <c r="C126" s="42"/>
      <c r="D126" s="42"/>
      <c r="E126" s="42"/>
      <c r="F126" s="42"/>
      <c r="G126" s="42"/>
      <c r="H126" s="42"/>
      <c r="I126" s="42"/>
      <c r="J126" s="42"/>
      <c r="K126" s="51"/>
    </row>
    <row r="127" spans="1:11" s="90" customFormat="1" ht="14.25">
      <c r="A127" s="93"/>
      <c r="B127" s="93"/>
      <c r="C127" s="94"/>
      <c r="D127" s="94"/>
      <c r="E127" s="94"/>
      <c r="F127" s="94"/>
      <c r="G127" s="94"/>
      <c r="H127" s="94"/>
      <c r="I127" s="94"/>
      <c r="J127" s="94"/>
      <c r="K127" s="92"/>
    </row>
    <row r="128" spans="1:11">
      <c r="A128" s="96" t="s">
        <v>12</v>
      </c>
      <c r="B128" s="18"/>
      <c r="C128" s="33"/>
      <c r="D128" s="33"/>
      <c r="E128" s="36"/>
      <c r="F128" s="33"/>
      <c r="G128" s="33"/>
      <c r="H128" s="37"/>
      <c r="I128" s="33"/>
      <c r="J128" s="36"/>
      <c r="K128" s="51"/>
    </row>
    <row r="129" spans="1:11">
      <c r="A129" s="9"/>
      <c r="B129" s="16"/>
      <c r="C129" s="33"/>
      <c r="D129" s="33"/>
      <c r="E129" s="36"/>
      <c r="F129" s="33"/>
      <c r="G129" s="33"/>
      <c r="H129" s="37"/>
      <c r="I129" s="33"/>
      <c r="J129" s="36"/>
      <c r="K129" s="51"/>
    </row>
    <row r="130" spans="1:11">
      <c r="A130" s="22" t="s">
        <v>33</v>
      </c>
      <c r="B130" s="17">
        <v>26530406</v>
      </c>
      <c r="C130" s="33">
        <v>263391.30434782611</v>
      </c>
      <c r="D130" s="33">
        <v>39508.695652173912</v>
      </c>
      <c r="E130" s="36">
        <v>302900</v>
      </c>
      <c r="F130" s="33">
        <v>0</v>
      </c>
      <c r="G130" s="33">
        <v>450</v>
      </c>
      <c r="H130" s="37"/>
      <c r="I130" s="33">
        <v>20133.625</v>
      </c>
      <c r="J130" s="36">
        <v>23153.668749999997</v>
      </c>
      <c r="K130" s="51"/>
    </row>
    <row r="131" spans="1:11">
      <c r="A131" s="22" t="s">
        <v>313</v>
      </c>
      <c r="B131" s="17">
        <v>26530410</v>
      </c>
      <c r="C131" s="33">
        <v>279043.47826086957</v>
      </c>
      <c r="D131" s="33">
        <v>41856.521739130432</v>
      </c>
      <c r="E131" s="36">
        <v>320900</v>
      </c>
      <c r="F131" s="33">
        <v>0</v>
      </c>
      <c r="G131" s="33">
        <v>450</v>
      </c>
      <c r="H131" s="37"/>
      <c r="I131" s="33">
        <v>20133.625</v>
      </c>
      <c r="J131" s="36">
        <v>23153.668749999997</v>
      </c>
      <c r="K131" s="51"/>
    </row>
    <row r="132" spans="1:11">
      <c r="A132" s="22" t="s">
        <v>34</v>
      </c>
      <c r="B132" s="17">
        <v>26530401</v>
      </c>
      <c r="C132" s="33">
        <v>279913.04347826086</v>
      </c>
      <c r="D132" s="33">
        <v>41986.956521739128</v>
      </c>
      <c r="E132" s="36">
        <v>321900</v>
      </c>
      <c r="F132" s="33">
        <v>0</v>
      </c>
      <c r="G132" s="33">
        <v>450</v>
      </c>
      <c r="H132" s="37"/>
      <c r="I132" s="33">
        <v>20901.25</v>
      </c>
      <c r="J132" s="36">
        <v>24036.437499999996</v>
      </c>
      <c r="K132" s="51"/>
    </row>
    <row r="133" spans="1:11">
      <c r="A133" s="22" t="s">
        <v>35</v>
      </c>
      <c r="B133" s="17">
        <v>26530380</v>
      </c>
      <c r="C133" s="33">
        <v>297826.08695652173</v>
      </c>
      <c r="D133" s="33">
        <v>44673.913043478264</v>
      </c>
      <c r="E133" s="36">
        <v>342500</v>
      </c>
      <c r="F133" s="33">
        <v>0</v>
      </c>
      <c r="G133" s="33">
        <v>450</v>
      </c>
      <c r="H133" s="37"/>
      <c r="I133" s="33">
        <v>22151.875</v>
      </c>
      <c r="J133" s="36">
        <v>25474.656249999996</v>
      </c>
      <c r="K133" s="51"/>
    </row>
    <row r="134" spans="1:11">
      <c r="A134" s="22" t="s">
        <v>156</v>
      </c>
      <c r="B134" s="17">
        <v>26530431</v>
      </c>
      <c r="C134" s="33">
        <v>310347.82608695654</v>
      </c>
      <c r="D134" s="33">
        <v>46552.173913043473</v>
      </c>
      <c r="E134" s="36">
        <v>356900</v>
      </c>
      <c r="F134" s="33">
        <v>0</v>
      </c>
      <c r="G134" s="33">
        <v>450</v>
      </c>
      <c r="H134" s="37"/>
      <c r="I134" s="33">
        <v>20901.25</v>
      </c>
      <c r="J134" s="36">
        <v>24036.437499999996</v>
      </c>
      <c r="K134" s="51"/>
    </row>
    <row r="135" spans="1:11">
      <c r="A135" s="22" t="s">
        <v>157</v>
      </c>
      <c r="B135" s="17">
        <v>26530431</v>
      </c>
      <c r="C135" s="33">
        <v>325652.17391304346</v>
      </c>
      <c r="D135" s="33">
        <v>48847.826086956527</v>
      </c>
      <c r="E135" s="36">
        <v>374500</v>
      </c>
      <c r="F135" s="33">
        <v>0</v>
      </c>
      <c r="G135" s="33">
        <v>450</v>
      </c>
      <c r="H135" s="37"/>
      <c r="I135" s="33">
        <v>22151.875</v>
      </c>
      <c r="J135" s="36">
        <v>25474.656249999996</v>
      </c>
      <c r="K135" s="51"/>
    </row>
    <row r="136" spans="1:11">
      <c r="A136" s="10" t="s">
        <v>23</v>
      </c>
      <c r="B136" s="19"/>
      <c r="C136" s="33"/>
      <c r="D136" s="33"/>
      <c r="E136" s="36"/>
      <c r="F136" s="33"/>
      <c r="G136" s="33"/>
      <c r="H136" s="37"/>
      <c r="I136" s="33"/>
      <c r="J136" s="36"/>
      <c r="K136" s="51"/>
    </row>
    <row r="137" spans="1:11">
      <c r="A137" s="10" t="s">
        <v>325</v>
      </c>
      <c r="B137" s="19"/>
      <c r="C137" s="33"/>
      <c r="D137" s="33"/>
      <c r="E137" s="36"/>
      <c r="F137" s="33"/>
      <c r="G137" s="33"/>
      <c r="H137" s="37"/>
      <c r="I137" s="33"/>
      <c r="J137" s="36"/>
      <c r="K137" s="51"/>
    </row>
    <row r="138" spans="1:11">
      <c r="A138" s="10"/>
      <c r="B138" s="19"/>
      <c r="C138" s="33"/>
      <c r="D138" s="33"/>
      <c r="E138" s="36"/>
      <c r="F138" s="33"/>
      <c r="G138" s="33"/>
      <c r="H138" s="37"/>
      <c r="I138" s="33"/>
      <c r="J138" s="36"/>
      <c r="K138" s="51"/>
    </row>
    <row r="139" spans="1:11">
      <c r="A139" s="10"/>
      <c r="B139" s="19"/>
      <c r="C139" s="33"/>
      <c r="D139" s="33"/>
      <c r="E139" s="36"/>
      <c r="F139" s="33"/>
      <c r="G139" s="33"/>
      <c r="H139" s="37"/>
      <c r="I139" s="33"/>
      <c r="J139" s="36"/>
      <c r="K139" s="51"/>
    </row>
    <row r="140" spans="1:11">
      <c r="A140" s="9" t="s">
        <v>301</v>
      </c>
      <c r="B140" s="18"/>
      <c r="C140" s="37"/>
      <c r="D140" s="37"/>
      <c r="E140" s="37"/>
      <c r="F140" s="37"/>
      <c r="G140" s="37"/>
      <c r="H140" s="37"/>
      <c r="I140" s="33"/>
      <c r="J140" s="36"/>
      <c r="K140" s="51"/>
    </row>
    <row r="141" spans="1:11">
      <c r="A141" s="9"/>
      <c r="B141" s="18"/>
      <c r="C141" s="37"/>
      <c r="D141" s="37"/>
      <c r="E141" s="37"/>
      <c r="F141" s="37"/>
      <c r="G141" s="37"/>
      <c r="H141" s="37"/>
      <c r="I141" s="33"/>
      <c r="J141" s="36"/>
      <c r="K141" s="51"/>
    </row>
    <row r="142" spans="1:11">
      <c r="A142" s="22" t="s">
        <v>302</v>
      </c>
      <c r="B142" s="17">
        <v>26545240</v>
      </c>
      <c r="C142" s="33">
        <v>470869.5652173913</v>
      </c>
      <c r="D142" s="33">
        <v>70630.434782608689</v>
      </c>
      <c r="E142" s="36">
        <v>541500</v>
      </c>
      <c r="F142" s="33">
        <v>0</v>
      </c>
      <c r="G142" s="33">
        <v>650</v>
      </c>
      <c r="H142" s="37"/>
      <c r="I142" s="33">
        <v>36610.25</v>
      </c>
      <c r="J142" s="36">
        <v>42101.787499999999</v>
      </c>
      <c r="K142" s="51"/>
    </row>
    <row r="143" spans="1:11">
      <c r="A143" s="22" t="s">
        <v>311</v>
      </c>
      <c r="B143" s="17">
        <v>26545530</v>
      </c>
      <c r="C143" s="33">
        <v>539913.04347826086</v>
      </c>
      <c r="D143" s="33">
        <v>80986.956521739135</v>
      </c>
      <c r="E143" s="36">
        <v>620900</v>
      </c>
      <c r="F143" s="33">
        <v>2500</v>
      </c>
      <c r="G143" s="33">
        <v>650</v>
      </c>
      <c r="H143" s="37"/>
      <c r="I143" s="33">
        <v>39836</v>
      </c>
      <c r="J143" s="36">
        <v>45811.399999999994</v>
      </c>
      <c r="K143" s="51"/>
    </row>
    <row r="144" spans="1:11">
      <c r="A144" s="10" t="s">
        <v>22</v>
      </c>
      <c r="B144" s="25"/>
      <c r="C144" s="46"/>
      <c r="D144" s="46"/>
      <c r="E144" s="47"/>
      <c r="F144" s="37"/>
      <c r="G144" s="37"/>
      <c r="H144" s="37"/>
      <c r="I144" s="33"/>
      <c r="J144" s="36"/>
      <c r="K144" s="51"/>
    </row>
    <row r="145" spans="1:11">
      <c r="A145" s="10" t="s">
        <v>325</v>
      </c>
      <c r="B145" s="25"/>
      <c r="C145" s="46"/>
      <c r="D145" s="46"/>
      <c r="E145" s="47"/>
      <c r="F145" s="37"/>
      <c r="G145" s="37"/>
      <c r="H145" s="37"/>
      <c r="I145" s="33"/>
      <c r="J145" s="36"/>
      <c r="K145" s="51"/>
    </row>
    <row r="146" spans="1:11">
      <c r="A146" s="5"/>
      <c r="B146" s="18"/>
      <c r="C146" s="37"/>
      <c r="D146" s="37"/>
      <c r="E146" s="37"/>
      <c r="F146" s="37"/>
      <c r="G146" s="37"/>
      <c r="H146" s="37"/>
      <c r="I146" s="33"/>
      <c r="J146" s="36"/>
      <c r="K146" s="51"/>
    </row>
    <row r="147" spans="1:11">
      <c r="A147" s="9" t="s">
        <v>13</v>
      </c>
      <c r="B147" s="18"/>
      <c r="C147" s="37"/>
      <c r="D147" s="37"/>
      <c r="E147" s="37"/>
      <c r="F147" s="37"/>
      <c r="G147" s="37"/>
      <c r="H147" s="37"/>
      <c r="I147" s="33"/>
      <c r="J147" s="36"/>
      <c r="K147" s="51"/>
    </row>
    <row r="148" spans="1:11">
      <c r="A148" s="9"/>
      <c r="B148" s="18"/>
      <c r="C148" s="37"/>
      <c r="D148" s="37"/>
      <c r="E148" s="37"/>
      <c r="F148" s="37"/>
      <c r="G148" s="37"/>
      <c r="H148" s="37"/>
      <c r="I148" s="33"/>
      <c r="J148" s="36"/>
      <c r="K148" s="51"/>
    </row>
    <row r="149" spans="1:11">
      <c r="A149" s="22" t="s">
        <v>283</v>
      </c>
      <c r="B149" s="17">
        <v>26540300</v>
      </c>
      <c r="C149" s="33">
        <v>420782.60869565216</v>
      </c>
      <c r="D149" s="33">
        <v>63117.391304347831</v>
      </c>
      <c r="E149" s="36">
        <v>483900</v>
      </c>
      <c r="F149" s="33">
        <v>0</v>
      </c>
      <c r="G149" s="33">
        <v>650</v>
      </c>
      <c r="H149" s="37"/>
      <c r="I149" s="33">
        <v>0</v>
      </c>
      <c r="J149" s="36">
        <v>0</v>
      </c>
      <c r="K149" s="51"/>
    </row>
    <row r="150" spans="1:11">
      <c r="A150" s="22" t="s">
        <v>316</v>
      </c>
      <c r="B150" s="17">
        <v>26540200</v>
      </c>
      <c r="C150" s="33">
        <v>420782.60869565216</v>
      </c>
      <c r="D150" s="33">
        <v>63117.391304347831</v>
      </c>
      <c r="E150" s="36">
        <v>483900</v>
      </c>
      <c r="F150" s="33">
        <v>0</v>
      </c>
      <c r="G150" s="33">
        <v>650</v>
      </c>
      <c r="H150" s="37"/>
      <c r="I150" s="33">
        <v>0</v>
      </c>
      <c r="J150" s="36">
        <v>0</v>
      </c>
      <c r="K150" s="51"/>
    </row>
    <row r="151" spans="1:11">
      <c r="A151" s="22" t="s">
        <v>284</v>
      </c>
      <c r="B151" s="17">
        <v>26540305</v>
      </c>
      <c r="C151" s="33">
        <v>438173.91304347827</v>
      </c>
      <c r="D151" s="33">
        <v>65726.086956521744</v>
      </c>
      <c r="E151" s="36">
        <v>503900</v>
      </c>
      <c r="F151" s="33">
        <v>0</v>
      </c>
      <c r="G151" s="33">
        <v>650</v>
      </c>
      <c r="H151" s="37"/>
      <c r="I151" s="33">
        <v>0</v>
      </c>
      <c r="J151" s="36">
        <v>0</v>
      </c>
      <c r="K151" s="51"/>
    </row>
    <row r="152" spans="1:11">
      <c r="A152" s="22" t="s">
        <v>317</v>
      </c>
      <c r="B152" s="17">
        <v>26540205</v>
      </c>
      <c r="C152" s="33">
        <v>438173.91304347827</v>
      </c>
      <c r="D152" s="33">
        <v>65726.086956521744</v>
      </c>
      <c r="E152" s="36">
        <v>503900</v>
      </c>
      <c r="F152" s="33">
        <v>0</v>
      </c>
      <c r="G152" s="33">
        <v>650</v>
      </c>
      <c r="H152" s="37"/>
      <c r="I152" s="33">
        <v>0</v>
      </c>
      <c r="J152" s="36">
        <v>0</v>
      </c>
      <c r="K152" s="51"/>
    </row>
    <row r="153" spans="1:11">
      <c r="A153" s="22" t="s">
        <v>287</v>
      </c>
      <c r="B153" s="17">
        <v>26540320</v>
      </c>
      <c r="C153" s="33">
        <v>457826.08695652173</v>
      </c>
      <c r="D153" s="33">
        <v>68673.913043478256</v>
      </c>
      <c r="E153" s="36">
        <v>526500</v>
      </c>
      <c r="F153" s="33">
        <v>0</v>
      </c>
      <c r="G153" s="33">
        <v>650</v>
      </c>
      <c r="H153" s="37"/>
      <c r="I153" s="33">
        <v>0</v>
      </c>
      <c r="J153" s="36">
        <v>0</v>
      </c>
      <c r="K153" s="51"/>
    </row>
    <row r="154" spans="1:11">
      <c r="A154" s="22" t="s">
        <v>288</v>
      </c>
      <c r="B154" s="17">
        <v>26540325</v>
      </c>
      <c r="C154" s="33">
        <v>466869.5652173913</v>
      </c>
      <c r="D154" s="33">
        <v>70030.434782608689</v>
      </c>
      <c r="E154" s="36">
        <v>536900</v>
      </c>
      <c r="F154" s="33">
        <v>0</v>
      </c>
      <c r="G154" s="33">
        <v>650</v>
      </c>
      <c r="H154" s="37"/>
      <c r="I154" s="33">
        <v>0</v>
      </c>
      <c r="J154" s="36">
        <v>0</v>
      </c>
      <c r="K154" s="51"/>
    </row>
    <row r="155" spans="1:11">
      <c r="A155" s="22" t="s">
        <v>285</v>
      </c>
      <c r="B155" s="17">
        <v>26540340</v>
      </c>
      <c r="C155" s="33">
        <v>498695.65217391308</v>
      </c>
      <c r="D155" s="33">
        <v>74804.347826086945</v>
      </c>
      <c r="E155" s="36">
        <v>573500</v>
      </c>
      <c r="F155" s="33">
        <v>0</v>
      </c>
      <c r="G155" s="33">
        <v>650</v>
      </c>
      <c r="H155" s="37"/>
      <c r="I155" s="33">
        <v>0</v>
      </c>
      <c r="J155" s="36">
        <v>0</v>
      </c>
      <c r="K155" s="51"/>
    </row>
    <row r="156" spans="1:11">
      <c r="A156" s="10" t="s">
        <v>286</v>
      </c>
      <c r="B156" s="17"/>
      <c r="C156" s="33"/>
      <c r="D156" s="33"/>
      <c r="E156" s="36"/>
      <c r="F156" s="33"/>
      <c r="G156" s="33"/>
      <c r="H156" s="37"/>
      <c r="I156" s="37"/>
      <c r="J156" s="32"/>
      <c r="K156" s="32"/>
    </row>
    <row r="157" spans="1:11">
      <c r="A157" s="10" t="s">
        <v>32</v>
      </c>
      <c r="B157" s="17"/>
      <c r="C157" s="33"/>
      <c r="D157" s="33"/>
      <c r="E157" s="36"/>
      <c r="F157" s="33"/>
      <c r="G157" s="33"/>
      <c r="H157" s="37"/>
      <c r="I157" s="37"/>
      <c r="J157" s="32"/>
      <c r="K157" s="32"/>
    </row>
    <row r="158" spans="1:11">
      <c r="A158" s="10"/>
      <c r="B158" s="17"/>
      <c r="C158" s="33"/>
      <c r="D158" s="33"/>
      <c r="E158" s="36"/>
      <c r="F158" s="33"/>
      <c r="G158" s="33"/>
      <c r="H158" s="37"/>
      <c r="I158" s="37"/>
      <c r="J158" s="32"/>
      <c r="K158" s="32"/>
    </row>
    <row r="159" spans="1:11" ht="14.25">
      <c r="A159" s="34" t="s">
        <v>346</v>
      </c>
      <c r="B159" s="35"/>
      <c r="C159" s="42"/>
      <c r="D159" s="42"/>
      <c r="E159" s="42"/>
      <c r="F159" s="42"/>
      <c r="G159" s="42"/>
      <c r="H159" s="42"/>
      <c r="I159" s="42"/>
      <c r="J159" s="42"/>
      <c r="K159" s="51"/>
    </row>
    <row r="160" spans="1:11">
      <c r="A160" s="5"/>
      <c r="B160" s="17"/>
      <c r="C160" s="33"/>
      <c r="D160" s="33"/>
      <c r="E160" s="63"/>
      <c r="F160" s="33"/>
      <c r="G160" s="33"/>
      <c r="H160" s="36"/>
      <c r="I160" s="36"/>
      <c r="J160" s="36"/>
      <c r="K160" s="36"/>
    </row>
    <row r="161" spans="1:11">
      <c r="A161" s="9" t="s">
        <v>347</v>
      </c>
      <c r="B161" s="17"/>
      <c r="C161" s="33"/>
      <c r="D161" s="33"/>
      <c r="E161" s="63"/>
      <c r="F161" s="33"/>
      <c r="G161" s="33"/>
      <c r="H161" s="36"/>
      <c r="I161" s="36"/>
      <c r="J161" s="36"/>
      <c r="K161" s="36"/>
    </row>
    <row r="162" spans="1:11">
      <c r="A162" s="9"/>
      <c r="B162" s="17"/>
      <c r="C162" s="33"/>
      <c r="D162" s="33"/>
      <c r="E162" s="63"/>
      <c r="F162" s="33"/>
      <c r="G162" s="33"/>
      <c r="H162" s="36"/>
      <c r="I162" s="36"/>
      <c r="J162" s="36"/>
      <c r="K162" s="36"/>
    </row>
    <row r="163" spans="1:11">
      <c r="A163" s="5" t="s">
        <v>348</v>
      </c>
      <c r="B163" s="17">
        <v>26545255</v>
      </c>
      <c r="C163" s="33">
        <v>583391.30434782605</v>
      </c>
      <c r="D163" s="33">
        <v>87508.695652173919</v>
      </c>
      <c r="E163" s="63">
        <v>670900</v>
      </c>
      <c r="F163" s="33">
        <v>0</v>
      </c>
      <c r="G163" s="33">
        <v>650</v>
      </c>
      <c r="H163" s="36"/>
      <c r="I163" s="36"/>
      <c r="J163" s="36"/>
      <c r="K163" s="36"/>
    </row>
    <row r="164" spans="1:11">
      <c r="A164" s="5" t="s">
        <v>342</v>
      </c>
      <c r="B164" s="17">
        <v>26545250</v>
      </c>
      <c r="C164" s="33">
        <v>592956.52173913037</v>
      </c>
      <c r="D164" s="33">
        <v>88943.478260869568</v>
      </c>
      <c r="E164" s="63">
        <v>681900</v>
      </c>
      <c r="F164" s="33">
        <v>0</v>
      </c>
      <c r="G164" s="33">
        <v>650</v>
      </c>
      <c r="H164" s="36"/>
      <c r="I164" s="36"/>
      <c r="J164" s="36"/>
      <c r="K164" s="36"/>
    </row>
    <row r="165" spans="1:11">
      <c r="A165" s="5" t="s">
        <v>22</v>
      </c>
      <c r="B165" s="17"/>
      <c r="C165" s="33"/>
      <c r="D165" s="33"/>
      <c r="E165" s="63"/>
      <c r="F165" s="33"/>
      <c r="G165" s="33"/>
      <c r="H165" s="36"/>
      <c r="I165" s="36"/>
      <c r="J165" s="36"/>
      <c r="K165" s="36"/>
    </row>
    <row r="166" spans="1:11">
      <c r="A166" s="5" t="s">
        <v>325</v>
      </c>
      <c r="B166" s="17"/>
      <c r="C166" s="33"/>
      <c r="D166" s="33"/>
      <c r="E166" s="63"/>
      <c r="F166" s="33"/>
      <c r="G166" s="33"/>
      <c r="H166" s="36"/>
      <c r="I166" s="36"/>
      <c r="J166" s="36"/>
      <c r="K166" s="36"/>
    </row>
    <row r="167" spans="1:11" s="90" customFormat="1" ht="14.25">
      <c r="A167" s="5" t="s">
        <v>349</v>
      </c>
      <c r="B167" s="93"/>
      <c r="C167" s="94"/>
      <c r="D167" s="94"/>
      <c r="E167" s="94"/>
      <c r="F167" s="94"/>
      <c r="G167" s="94"/>
      <c r="H167" s="94"/>
      <c r="I167" s="94"/>
      <c r="J167" s="94"/>
      <c r="K167" s="92"/>
    </row>
    <row r="168" spans="1:11" s="90" customFormat="1" ht="14.25">
      <c r="A168" s="93"/>
      <c r="B168" s="93"/>
      <c r="C168" s="94"/>
      <c r="D168" s="94"/>
      <c r="E168" s="94"/>
      <c r="F168" s="94"/>
      <c r="G168" s="94"/>
      <c r="H168" s="94"/>
      <c r="I168" s="94"/>
      <c r="J168" s="94"/>
      <c r="K168" s="92"/>
    </row>
    <row r="169" spans="1:11">
      <c r="A169" s="22"/>
      <c r="B169" s="17"/>
      <c r="C169" s="33"/>
      <c r="D169" s="33"/>
      <c r="E169" s="36"/>
      <c r="F169" s="33"/>
      <c r="G169" s="33"/>
      <c r="H169" s="37"/>
      <c r="I169" s="37"/>
      <c r="J169" s="32"/>
      <c r="K169" s="32"/>
    </row>
    <row r="170" spans="1:11">
      <c r="A170" s="107" t="s">
        <v>350</v>
      </c>
      <c r="B170" s="107"/>
      <c r="C170" s="107"/>
      <c r="D170" s="107"/>
      <c r="E170" s="107"/>
      <c r="F170" s="107"/>
      <c r="G170" s="107"/>
      <c r="H170" s="107"/>
      <c r="I170" s="107"/>
      <c r="J170" s="32"/>
      <c r="K170" s="32"/>
    </row>
    <row r="171" spans="1:11">
      <c r="A171" s="22"/>
      <c r="B171" s="17"/>
      <c r="C171" s="33"/>
      <c r="D171" s="33"/>
      <c r="E171" s="36"/>
      <c r="F171" s="33"/>
      <c r="G171" s="33"/>
      <c r="H171" s="37"/>
      <c r="I171" s="37"/>
      <c r="J171" s="32"/>
      <c r="K171" s="32"/>
    </row>
    <row r="172" spans="1:11">
      <c r="A172" s="22"/>
      <c r="B172" s="17"/>
      <c r="C172" s="33"/>
      <c r="D172" s="33"/>
      <c r="E172" s="36"/>
      <c r="F172" s="33"/>
      <c r="G172" s="33"/>
      <c r="H172" s="72"/>
      <c r="I172" s="72"/>
      <c r="J172" s="32"/>
      <c r="K172" s="32"/>
    </row>
    <row r="173" spans="1:11">
      <c r="A173" s="22"/>
      <c r="B173" s="17"/>
      <c r="C173" s="33"/>
      <c r="D173" s="33"/>
      <c r="E173" s="36"/>
      <c r="F173" s="33"/>
      <c r="G173" s="33"/>
      <c r="J173" s="32"/>
      <c r="K173" s="32"/>
    </row>
    <row r="174" spans="1:11">
      <c r="A174" s="22"/>
      <c r="B174" s="17"/>
      <c r="C174" s="33"/>
      <c r="D174" s="33"/>
      <c r="E174" s="36"/>
      <c r="F174" s="33"/>
      <c r="G174" s="33"/>
      <c r="J174" s="32"/>
      <c r="K174" s="32"/>
    </row>
    <row r="175" spans="1:11">
      <c r="A175" s="22"/>
      <c r="B175" s="17"/>
      <c r="C175" s="33"/>
      <c r="D175" s="33"/>
      <c r="E175" s="36"/>
      <c r="F175" s="33"/>
      <c r="G175" s="33"/>
      <c r="J175" s="32"/>
      <c r="K175" s="32"/>
    </row>
    <row r="176" spans="1:11">
      <c r="A176" s="22"/>
      <c r="B176" s="17"/>
      <c r="C176" s="33"/>
      <c r="D176" s="33"/>
      <c r="E176" s="36"/>
      <c r="F176" s="33"/>
      <c r="G176" s="33"/>
      <c r="J176" s="32"/>
      <c r="K176" s="32"/>
    </row>
  </sheetData>
  <mergeCells count="1">
    <mergeCell ref="A170:I170"/>
  </mergeCells>
  <printOptions horizontalCentered="1"/>
  <pageMargins left="0.41" right="0.23622047244094499" top="0.36" bottom="0.41" header="0.31" footer="0.196850393700787"/>
  <pageSetup paperSize="9" scale="61" fitToHeight="2" orientation="portrait" r:id="rId1"/>
  <headerFooter alignWithMargins="0">
    <oddFooter>&amp;CPage &amp;P of &amp;N</oddFooter>
  </headerFooter>
  <rowBreaks count="2" manualBreakCount="2">
    <brk id="65" max="9" man="1"/>
    <brk id="145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2"/>
  </sheetPr>
  <dimension ref="A1:N241"/>
  <sheetViews>
    <sheetView showGridLines="0" zoomScaleNormal="100" zoomScaleSheetLayoutView="75" workbookViewId="0">
      <selection activeCell="B36" sqref="B36"/>
    </sheetView>
  </sheetViews>
  <sheetFormatPr defaultColWidth="51" defaultRowHeight="12.75"/>
  <cols>
    <col min="1" max="1" width="17.7109375" customWidth="1"/>
    <col min="2" max="2" width="73.5703125" customWidth="1"/>
    <col min="3" max="3" width="13.85546875" style="24" bestFit="1" customWidth="1"/>
    <col min="4" max="4" width="13.85546875" style="32" bestFit="1" customWidth="1"/>
    <col min="5" max="5" width="13.28515625" style="32" bestFit="1" customWidth="1"/>
    <col min="6" max="7" width="14" style="32" customWidth="1"/>
    <col min="8" max="8" width="5.5703125" customWidth="1"/>
  </cols>
  <sheetData>
    <row r="1" spans="1:7" ht="15" customHeight="1">
      <c r="B1" s="108" t="s">
        <v>282</v>
      </c>
      <c r="C1" s="108"/>
      <c r="D1" s="108"/>
      <c r="E1" s="108"/>
      <c r="F1" s="108"/>
    </row>
    <row r="2" spans="1:7" ht="15" customHeight="1">
      <c r="B2" s="108"/>
      <c r="C2" s="108"/>
      <c r="D2" s="108"/>
      <c r="E2" s="108"/>
      <c r="F2" s="108"/>
    </row>
    <row r="3" spans="1:7">
      <c r="B3" s="2"/>
      <c r="C3" s="3"/>
      <c r="D3" s="37"/>
      <c r="E3" s="37"/>
      <c r="F3" s="37"/>
      <c r="G3" s="37"/>
    </row>
    <row r="4" spans="1:7">
      <c r="B4" s="2"/>
      <c r="C4" s="3"/>
      <c r="D4" s="37"/>
      <c r="E4" s="37"/>
      <c r="F4" s="37"/>
      <c r="G4" s="37"/>
    </row>
    <row r="5" spans="1:7">
      <c r="B5" s="2"/>
      <c r="C5" s="3"/>
      <c r="D5" s="37"/>
      <c r="E5" s="37"/>
      <c r="F5" s="37"/>
      <c r="G5" s="37"/>
    </row>
    <row r="6" spans="1:7">
      <c r="B6" s="2"/>
      <c r="C6" s="3"/>
      <c r="D6" s="37"/>
      <c r="E6" s="37"/>
      <c r="F6" s="37"/>
      <c r="G6" s="37"/>
    </row>
    <row r="7" spans="1:7">
      <c r="B7" s="2"/>
      <c r="C7" s="3"/>
      <c r="D7" s="37"/>
      <c r="E7" s="37"/>
      <c r="F7" s="37"/>
      <c r="G7" s="37"/>
    </row>
    <row r="8" spans="1:7">
      <c r="B8" s="2"/>
      <c r="C8" s="3"/>
      <c r="D8" s="37"/>
      <c r="E8" s="37"/>
      <c r="F8" s="37"/>
      <c r="G8" s="37"/>
    </row>
    <row r="9" spans="1:7">
      <c r="B9" s="2"/>
      <c r="C9" s="3"/>
      <c r="D9" s="37"/>
      <c r="E9" s="37"/>
      <c r="F9" s="37"/>
      <c r="G9" s="37"/>
    </row>
    <row r="10" spans="1:7">
      <c r="B10" s="2"/>
      <c r="C10" s="3"/>
      <c r="D10" s="37"/>
      <c r="E10" s="37"/>
      <c r="F10" s="37"/>
      <c r="G10" s="37"/>
    </row>
    <row r="11" spans="1:7" ht="15">
      <c r="A11" s="50"/>
      <c r="B11" s="86" t="str">
        <f>+'DEALER BILLING'!A11</f>
        <v>SUGGESTED DEALER AND RETAIL PRICES EFFECTIVE 01 APRIL 2021</v>
      </c>
      <c r="C11" s="86"/>
      <c r="D11" s="87"/>
      <c r="E11" s="87"/>
      <c r="F11" s="87"/>
      <c r="G11" s="87"/>
    </row>
    <row r="12" spans="1:7">
      <c r="A12" s="50"/>
      <c r="B12" s="3"/>
      <c r="C12" s="3"/>
      <c r="D12" s="38"/>
      <c r="E12" s="38"/>
      <c r="F12" s="39"/>
      <c r="G12" s="39"/>
    </row>
    <row r="13" spans="1:7" s="29" customFormat="1" ht="25.5">
      <c r="A13"/>
      <c r="B13" s="53" t="s">
        <v>0</v>
      </c>
      <c r="C13" s="54" t="s">
        <v>1</v>
      </c>
      <c r="D13" s="55" t="s">
        <v>290</v>
      </c>
      <c r="E13" s="55" t="s">
        <v>281</v>
      </c>
      <c r="F13" s="76">
        <v>3.5000000000000003E-2</v>
      </c>
      <c r="G13" s="76" t="s">
        <v>219</v>
      </c>
    </row>
    <row r="14" spans="1:7">
      <c r="B14" s="60"/>
      <c r="C14" s="61"/>
      <c r="D14" s="38"/>
      <c r="E14" s="77">
        <v>0</v>
      </c>
      <c r="F14" s="78"/>
      <c r="G14" s="79">
        <v>0.41</v>
      </c>
    </row>
    <row r="15" spans="1:7" ht="14.25">
      <c r="B15" s="34" t="s">
        <v>7</v>
      </c>
      <c r="C15" s="35"/>
      <c r="D15" s="42"/>
      <c r="E15" s="42"/>
      <c r="F15" s="42"/>
      <c r="G15" s="42"/>
    </row>
    <row r="16" spans="1:7">
      <c r="B16" s="30" t="s">
        <v>36</v>
      </c>
      <c r="C16" s="15"/>
      <c r="D16" s="38"/>
      <c r="E16" s="38"/>
      <c r="F16" s="40"/>
      <c r="G16" s="40"/>
    </row>
    <row r="17" spans="1:7">
      <c r="B17" s="31" t="e">
        <f>+'DEALER BILLING'!#REF!</f>
        <v>#REF!</v>
      </c>
      <c r="C17" s="17"/>
      <c r="D17" s="43"/>
      <c r="E17" s="43"/>
      <c r="F17" s="43"/>
      <c r="G17" s="43"/>
    </row>
    <row r="18" spans="1:7">
      <c r="B18" s="31"/>
      <c r="C18" s="17"/>
      <c r="D18" s="33"/>
      <c r="E18" s="33"/>
      <c r="F18" s="33"/>
      <c r="G18" s="33"/>
    </row>
    <row r="19" spans="1:7">
      <c r="A19" t="e">
        <f>+'DEALER BILLING'!#REF!</f>
        <v>#REF!</v>
      </c>
      <c r="B19" s="22" t="e">
        <f>+'DEALER BILLING'!#REF!</f>
        <v>#REF!</v>
      </c>
      <c r="C19" s="17" t="e">
        <f>+'DEALER BILLING'!#REF!</f>
        <v>#REF!</v>
      </c>
      <c r="D19" s="33" t="e">
        <f>+'DEALER BILLING'!#REF!*1.15</f>
        <v>#REF!</v>
      </c>
      <c r="E19" s="33" t="e">
        <f>+D19*(1+$E$14)</f>
        <v>#REF!</v>
      </c>
      <c r="F19" s="33" t="e">
        <f>+E19*$F$13</f>
        <v>#REF!</v>
      </c>
      <c r="G19" s="33" t="e">
        <f>+F19*$G$14</f>
        <v>#REF!</v>
      </c>
    </row>
    <row r="20" spans="1:7">
      <c r="A20" t="e">
        <f>+'DEALER BILLING'!#REF!</f>
        <v>#REF!</v>
      </c>
      <c r="B20" s="22" t="e">
        <f>+'DEALER BILLING'!#REF!</f>
        <v>#REF!</v>
      </c>
      <c r="C20" s="17">
        <v>26516250</v>
      </c>
      <c r="D20" s="33" t="e">
        <f>+'DEALER BILLING'!#REF!*1.15</f>
        <v>#REF!</v>
      </c>
      <c r="E20" s="33" t="e">
        <f>+D20*(1+$E$14)</f>
        <v>#REF!</v>
      </c>
      <c r="F20" s="33" t="e">
        <f>+E20*$F$13</f>
        <v>#REF!</v>
      </c>
      <c r="G20" s="33" t="e">
        <f>+F20*$G$14</f>
        <v>#REF!</v>
      </c>
    </row>
    <row r="21" spans="1:7">
      <c r="B21" s="6" t="e">
        <f>+'DEALER BILLING'!#REF!</f>
        <v>#REF!</v>
      </c>
      <c r="C21" s="17"/>
      <c r="D21" s="33"/>
      <c r="E21" s="33"/>
      <c r="F21" s="33"/>
      <c r="G21" s="33"/>
    </row>
    <row r="22" spans="1:7">
      <c r="B22" s="31"/>
      <c r="C22" s="17"/>
      <c r="D22" s="33"/>
      <c r="E22" s="33"/>
      <c r="F22" s="44"/>
      <c r="G22" s="44"/>
    </row>
    <row r="23" spans="1:7">
      <c r="B23" s="31" t="e">
        <f>+'DEALER BILLING'!#REF!</f>
        <v>#REF!</v>
      </c>
      <c r="C23" s="17"/>
      <c r="D23" s="43"/>
      <c r="E23" s="43"/>
      <c r="F23" s="43"/>
      <c r="G23" s="43"/>
    </row>
    <row r="24" spans="1:7">
      <c r="B24" s="31"/>
      <c r="C24" s="17"/>
      <c r="D24" s="33"/>
      <c r="E24" s="33"/>
      <c r="F24" s="33"/>
      <c r="G24" s="33"/>
    </row>
    <row r="25" spans="1:7">
      <c r="A25" t="e">
        <f>+'DEALER BILLING'!#REF!</f>
        <v>#REF!</v>
      </c>
      <c r="B25" s="22" t="e">
        <f>+'DEALER BILLING'!#REF!</f>
        <v>#REF!</v>
      </c>
      <c r="C25" s="17" t="e">
        <f>+'DEALER BILLING'!#REF!</f>
        <v>#REF!</v>
      </c>
      <c r="D25" s="33" t="e">
        <f>+'DEALER BILLING'!#REF!*1.15</f>
        <v>#REF!</v>
      </c>
      <c r="E25" s="33" t="e">
        <f>+D25*(1+$E$14)</f>
        <v>#REF!</v>
      </c>
      <c r="F25" s="33" t="e">
        <f>+E25*$F$13</f>
        <v>#REF!</v>
      </c>
      <c r="G25" s="33" t="e">
        <f>+F25*$G$14</f>
        <v>#REF!</v>
      </c>
    </row>
    <row r="26" spans="1:7">
      <c r="A26" t="e">
        <f>+'DEALER BILLING'!#REF!</f>
        <v>#REF!</v>
      </c>
      <c r="B26" s="22" t="e">
        <f>+'DEALER BILLING'!#REF!</f>
        <v>#REF!</v>
      </c>
      <c r="C26" s="17" t="e">
        <f>+'DEALER BILLING'!#REF!</f>
        <v>#REF!</v>
      </c>
      <c r="D26" s="33" t="e">
        <f>+'DEALER BILLING'!#REF!*1.15</f>
        <v>#REF!</v>
      </c>
      <c r="E26" s="33" t="e">
        <f>+D26*(1+$E$14)</f>
        <v>#REF!</v>
      </c>
      <c r="F26" s="33" t="e">
        <f>+E26*$F$13</f>
        <v>#REF!</v>
      </c>
      <c r="G26" s="33" t="e">
        <f>+F26*$G$14</f>
        <v>#REF!</v>
      </c>
    </row>
    <row r="27" spans="1:7">
      <c r="A27" t="e">
        <f>+'DEALER BILLING'!#REF!</f>
        <v>#REF!</v>
      </c>
      <c r="B27" s="22" t="e">
        <f>+'DEALER BILLING'!#REF!</f>
        <v>#REF!</v>
      </c>
      <c r="C27" s="17" t="e">
        <f>+'DEALER BILLING'!#REF!</f>
        <v>#REF!</v>
      </c>
      <c r="D27" s="33" t="e">
        <f>+'DEALER BILLING'!#REF!*1.15</f>
        <v>#REF!</v>
      </c>
      <c r="E27" s="33" t="e">
        <f>+D27*(1+$E$14)</f>
        <v>#REF!</v>
      </c>
      <c r="F27" s="33" t="e">
        <f>+E27*$F$13</f>
        <v>#REF!</v>
      </c>
      <c r="G27" s="33" t="e">
        <f>+F27*$G$14</f>
        <v>#REF!</v>
      </c>
    </row>
    <row r="28" spans="1:7">
      <c r="A28" t="e">
        <f>+'DEALER BILLING'!#REF!</f>
        <v>#REF!</v>
      </c>
      <c r="B28" s="22" t="e">
        <f>+'DEALER BILLING'!#REF!</f>
        <v>#REF!</v>
      </c>
      <c r="C28" s="17" t="e">
        <f>+'DEALER BILLING'!#REF!</f>
        <v>#REF!</v>
      </c>
      <c r="D28" s="33" t="e">
        <f>+'DEALER BILLING'!#REF!*1.15</f>
        <v>#REF!</v>
      </c>
      <c r="E28" s="33" t="e">
        <f>+D28*(1+$E$14)</f>
        <v>#REF!</v>
      </c>
      <c r="F28" s="33" t="e">
        <f>+E28*$F$13</f>
        <v>#REF!</v>
      </c>
      <c r="G28" s="33" t="e">
        <f>+F28*$G$14</f>
        <v>#REF!</v>
      </c>
    </row>
    <row r="29" spans="1:7">
      <c r="B29" s="22" t="e">
        <f>+'DEALER BILLING'!#REF!</f>
        <v>#REF!</v>
      </c>
      <c r="C29" s="17"/>
      <c r="D29" s="33" t="e">
        <f>+'DEALER BILLING'!#REF!*1.15</f>
        <v>#REF!</v>
      </c>
      <c r="E29" s="33"/>
      <c r="F29" s="33"/>
      <c r="G29" s="33"/>
    </row>
    <row r="30" spans="1:7">
      <c r="B30" s="6" t="e">
        <f>+'DEALER BILLING'!#REF!</f>
        <v>#REF!</v>
      </c>
      <c r="C30" s="17"/>
      <c r="D30" s="33"/>
      <c r="E30" s="33"/>
      <c r="F30" s="33"/>
      <c r="G30" s="33"/>
    </row>
    <row r="31" spans="1:7">
      <c r="B31" s="6" t="e">
        <f>+'DEALER BILLING'!#REF!</f>
        <v>#REF!</v>
      </c>
      <c r="C31" s="17"/>
      <c r="D31" s="33"/>
      <c r="E31" s="33"/>
      <c r="F31" s="33"/>
      <c r="G31" s="33"/>
    </row>
    <row r="32" spans="1:7">
      <c r="B32" s="22"/>
      <c r="C32" s="17"/>
      <c r="D32" s="33"/>
      <c r="E32" s="33"/>
      <c r="F32" s="33"/>
      <c r="G32" s="33"/>
    </row>
    <row r="33" spans="1:7">
      <c r="B33" s="9" t="str">
        <f>+'DEALER BILLING'!A34</f>
        <v>i20 MY18</v>
      </c>
      <c r="C33" s="17"/>
      <c r="D33" s="33"/>
      <c r="E33" s="33"/>
      <c r="F33" s="33"/>
      <c r="G33" s="33"/>
    </row>
    <row r="34" spans="1:7">
      <c r="A34" t="e">
        <f>+'DEALER BILLING'!#REF!</f>
        <v>#REF!</v>
      </c>
      <c r="B34" s="22" t="str">
        <f>+'DEALER BILLING'!A35</f>
        <v>i20 1.2 MOTION MANUAL</v>
      </c>
      <c r="C34" s="17">
        <f>+'DEALER BILLING'!B35</f>
        <v>26516462</v>
      </c>
      <c r="D34" s="33">
        <f>+'DEALER BILLING'!C35*1.15</f>
        <v>252173.99999999997</v>
      </c>
      <c r="E34" s="33">
        <f>+D34*(1+$E$14)</f>
        <v>252173.99999999997</v>
      </c>
      <c r="F34" s="33">
        <f>+E34*$F$13</f>
        <v>8826.09</v>
      </c>
      <c r="G34" s="33">
        <f>+F34*$G$14</f>
        <v>3618.6968999999999</v>
      </c>
    </row>
    <row r="35" spans="1:7">
      <c r="A35" t="e">
        <f>+'DEALER BILLING'!#REF!</f>
        <v>#REF!</v>
      </c>
      <c r="B35" s="22" t="str">
        <f>+'DEALER BILLING'!A36</f>
        <v>i20 1.2 FLUID MANUAL</v>
      </c>
      <c r="C35" s="17">
        <f>+'DEALER BILLING'!B36</f>
        <v>26516470</v>
      </c>
      <c r="D35" s="33">
        <f>+'DEALER BILLING'!C36*1.15</f>
        <v>264252</v>
      </c>
      <c r="E35" s="33">
        <f>+D35*(1+$E$14)</f>
        <v>264252</v>
      </c>
      <c r="F35" s="33">
        <f>+E35*$F$13</f>
        <v>9248.8200000000015</v>
      </c>
      <c r="G35" s="33">
        <f>+F35*$G$14</f>
        <v>3792.0162000000005</v>
      </c>
    </row>
    <row r="36" spans="1:7">
      <c r="B36" s="6" t="str">
        <f>+'DEALER BILLING'!A37</f>
        <v>* 2 Years or 30,000 km service plan standard</v>
      </c>
      <c r="C36" s="17"/>
      <c r="D36" s="33"/>
      <c r="E36" s="33"/>
      <c r="F36" s="33"/>
      <c r="G36" s="33"/>
    </row>
    <row r="37" spans="1:7">
      <c r="B37" s="10" t="str">
        <f>+'DEALER BILLING'!A38</f>
        <v>* 7 year 150 000km roadside assistance standard</v>
      </c>
      <c r="C37" s="17"/>
      <c r="D37" s="33"/>
      <c r="E37" s="33"/>
      <c r="F37" s="33"/>
      <c r="G37" s="33"/>
    </row>
    <row r="38" spans="1:7">
      <c r="B38" s="22"/>
      <c r="C38" s="17"/>
      <c r="D38" s="33"/>
      <c r="E38" s="33"/>
      <c r="F38" s="33"/>
      <c r="G38" s="33"/>
    </row>
    <row r="39" spans="1:7">
      <c r="A39" t="e">
        <f>+'DEALER BILLING'!#REF!</f>
        <v>#REF!</v>
      </c>
      <c r="B39" s="22" t="str">
        <f>+'DEALER BILLING'!A40</f>
        <v>i20 1.4 MOTION AUTO</v>
      </c>
      <c r="C39" s="17">
        <f>+'DEALER BILLING'!B40</f>
        <v>26516495</v>
      </c>
      <c r="D39" s="33">
        <f>+'DEALER BILLING'!C40*1.15</f>
        <v>279075</v>
      </c>
      <c r="E39" s="33">
        <f>+D39*(1+$E$14)</f>
        <v>279075</v>
      </c>
      <c r="F39" s="33">
        <f>+E39*$F$13</f>
        <v>9767.6250000000018</v>
      </c>
      <c r="G39" s="33">
        <f>+F39*$G$14</f>
        <v>4004.7262500000006</v>
      </c>
    </row>
    <row r="40" spans="1:7">
      <c r="A40" t="e">
        <f>+'DEALER BILLING'!#REF!</f>
        <v>#REF!</v>
      </c>
      <c r="B40" s="22" t="str">
        <f>+'DEALER BILLING'!A41</f>
        <v>i20 1.4 FLUID MANUAL</v>
      </c>
      <c r="C40" s="17">
        <f>+'DEALER BILLING'!B41</f>
        <v>26516502</v>
      </c>
      <c r="D40" s="33">
        <f>+'DEALER BILLING'!C41*1.15</f>
        <v>284107.5</v>
      </c>
      <c r="E40" s="33">
        <f>+D40*(1+$E$14)</f>
        <v>284107.5</v>
      </c>
      <c r="F40" s="33">
        <f>+E40*$F$13</f>
        <v>9943.7625000000007</v>
      </c>
      <c r="G40" s="33">
        <f>+F40*$G$14</f>
        <v>4076.9426250000001</v>
      </c>
    </row>
    <row r="41" spans="1:7">
      <c r="A41" t="e">
        <f>+'DEALER BILLING'!#REF!</f>
        <v>#REF!</v>
      </c>
      <c r="B41" s="22" t="str">
        <f>+'DEALER BILLING'!A42</f>
        <v>i20 1.4 FLUID AUTO</v>
      </c>
      <c r="C41" s="17">
        <f>+'DEALER BILLING'!B42</f>
        <v>26516522</v>
      </c>
      <c r="D41" s="33">
        <f>+'DEALER BILLING'!C42*1.15</f>
        <v>306982.5</v>
      </c>
      <c r="E41" s="33">
        <f>+D41*(1+$E$14)</f>
        <v>306982.5</v>
      </c>
      <c r="F41" s="33">
        <f>+E41*$F$13</f>
        <v>10744.387500000001</v>
      </c>
      <c r="G41" s="33">
        <f>+F41*$G$14</f>
        <v>4405.198875</v>
      </c>
    </row>
    <row r="42" spans="1:7">
      <c r="A42" t="e">
        <f>+'DEALER BILLING'!#REF!</f>
        <v>#REF!</v>
      </c>
      <c r="B42" s="22" t="str">
        <f>+'DEALER BILLING'!A43</f>
        <v>ACTIVE 1.4 FLUID MANUAL</v>
      </c>
      <c r="C42" s="17">
        <f>+'DEALER BILLING'!B43</f>
        <v>26516527</v>
      </c>
      <c r="D42" s="33">
        <f>+'DEALER BILLING'!C43*1.15</f>
        <v>302316</v>
      </c>
      <c r="E42" s="33">
        <f>+D42*(1+$E$14)</f>
        <v>302316</v>
      </c>
      <c r="F42" s="33">
        <f>+E42*$F$13</f>
        <v>10581.060000000001</v>
      </c>
      <c r="G42" s="33">
        <f>+F42*$G$14</f>
        <v>4338.2346000000007</v>
      </c>
    </row>
    <row r="43" spans="1:7">
      <c r="B43" s="22" t="str">
        <f>+'DEALER BILLING'!A44</f>
        <v>SD card for SATNAV</v>
      </c>
      <c r="C43" s="17"/>
      <c r="D43" s="33">
        <f>+'DEALER BILLING'!C44*1.15</f>
        <v>1811.2499999999998</v>
      </c>
      <c r="E43" s="33"/>
      <c r="F43" s="33"/>
      <c r="G43" s="33"/>
    </row>
    <row r="44" spans="1:7">
      <c r="B44" s="6" t="str">
        <f>+'DEALER BILLING'!A45</f>
        <v>* 3 Years or 60,000 km service plan standard</v>
      </c>
      <c r="C44" s="17"/>
      <c r="D44" s="33"/>
      <c r="E44" s="33"/>
      <c r="F44" s="33"/>
      <c r="G44" s="33"/>
    </row>
    <row r="45" spans="1:7">
      <c r="B45" s="10" t="str">
        <f>+'DEALER BILLING'!A46</f>
        <v>* 7 year 150 000km roadside assistance standard</v>
      </c>
      <c r="C45" s="17"/>
      <c r="D45" s="33"/>
      <c r="E45" s="33"/>
      <c r="F45" s="33"/>
      <c r="G45" s="33"/>
    </row>
    <row r="46" spans="1:7">
      <c r="B46" s="31"/>
      <c r="C46" s="17"/>
      <c r="D46" s="33"/>
      <c r="E46" s="33"/>
      <c r="F46" s="33"/>
      <c r="G46" s="33"/>
    </row>
    <row r="47" spans="1:7">
      <c r="B47" s="31" t="e">
        <f>+'DEALER BILLING'!#REF!</f>
        <v>#REF!</v>
      </c>
      <c r="C47" s="17"/>
      <c r="D47" s="33"/>
      <c r="E47" s="33"/>
      <c r="F47" s="33"/>
      <c r="G47" s="33"/>
    </row>
    <row r="48" spans="1:7">
      <c r="B48" s="31"/>
      <c r="C48" s="17"/>
      <c r="D48" s="33"/>
      <c r="E48" s="33"/>
      <c r="F48" s="33"/>
      <c r="G48" s="33"/>
    </row>
    <row r="49" spans="1:7">
      <c r="A49" t="e">
        <f>+'DEALER BILLING'!#REF!</f>
        <v>#REF!</v>
      </c>
      <c r="B49" s="22" t="e">
        <f>+'DEALER BILLING'!#REF!</f>
        <v>#REF!</v>
      </c>
      <c r="C49" s="17" t="e">
        <f>+'DEALER BILLING'!#REF!</f>
        <v>#REF!</v>
      </c>
      <c r="D49" s="33" t="e">
        <f>+'DEALER BILLING'!#REF!*1.15</f>
        <v>#REF!</v>
      </c>
      <c r="E49" s="33" t="e">
        <f t="shared" ref="E49:E54" si="0">+D49*(1+$E$14)</f>
        <v>#REF!</v>
      </c>
      <c r="F49" s="33" t="e">
        <f t="shared" ref="F49:F54" si="1">+E49*$F$13</f>
        <v>#REF!</v>
      </c>
      <c r="G49" s="33" t="e">
        <f t="shared" ref="G49:G54" si="2">+F49*$G$14</f>
        <v>#REF!</v>
      </c>
    </row>
    <row r="50" spans="1:7">
      <c r="A50" t="e">
        <f>+'DEALER BILLING'!#REF!</f>
        <v>#REF!</v>
      </c>
      <c r="B50" s="22" t="e">
        <f>+'DEALER BILLING'!#REF!</f>
        <v>#REF!</v>
      </c>
      <c r="C50" s="17" t="e">
        <f>+'DEALER BILLING'!#REF!</f>
        <v>#REF!</v>
      </c>
      <c r="D50" s="33" t="e">
        <f>+'DEALER BILLING'!#REF!*1.15</f>
        <v>#REF!</v>
      </c>
      <c r="E50" s="33" t="e">
        <f t="shared" si="0"/>
        <v>#REF!</v>
      </c>
      <c r="F50" s="33" t="e">
        <f t="shared" si="1"/>
        <v>#REF!</v>
      </c>
      <c r="G50" s="33" t="e">
        <f t="shared" si="2"/>
        <v>#REF!</v>
      </c>
    </row>
    <row r="51" spans="1:7">
      <c r="A51" t="e">
        <f>+'DEALER BILLING'!#REF!</f>
        <v>#REF!</v>
      </c>
      <c r="B51" s="5" t="e">
        <f>+'DEALER BILLING'!#REF!</f>
        <v>#REF!</v>
      </c>
      <c r="C51" s="17" t="e">
        <f>+'DEALER BILLING'!#REF!</f>
        <v>#REF!</v>
      </c>
      <c r="D51" s="33" t="e">
        <f>+'DEALER BILLING'!#REF!*1.15</f>
        <v>#REF!</v>
      </c>
      <c r="E51" s="33" t="e">
        <f t="shared" si="0"/>
        <v>#REF!</v>
      </c>
      <c r="F51" s="33" t="e">
        <f t="shared" si="1"/>
        <v>#REF!</v>
      </c>
      <c r="G51" s="33" t="e">
        <f t="shared" si="2"/>
        <v>#REF!</v>
      </c>
    </row>
    <row r="52" spans="1:7">
      <c r="A52" t="e">
        <f>+'DEALER BILLING'!#REF!</f>
        <v>#REF!</v>
      </c>
      <c r="B52" s="22" t="e">
        <f>+'DEALER BILLING'!#REF!</f>
        <v>#REF!</v>
      </c>
      <c r="C52" s="17" t="e">
        <f>+'DEALER BILLING'!#REF!</f>
        <v>#REF!</v>
      </c>
      <c r="D52" s="33" t="e">
        <f>+'DEALER BILLING'!#REF!*1.15</f>
        <v>#REF!</v>
      </c>
      <c r="E52" s="33" t="e">
        <f t="shared" si="0"/>
        <v>#REF!</v>
      </c>
      <c r="F52" s="33" t="e">
        <f t="shared" si="1"/>
        <v>#REF!</v>
      </c>
      <c r="G52" s="33" t="e">
        <f t="shared" si="2"/>
        <v>#REF!</v>
      </c>
    </row>
    <row r="53" spans="1:7">
      <c r="A53" t="e">
        <f>+'DEALER BILLING'!#REF!</f>
        <v>#REF!</v>
      </c>
      <c r="B53" s="22" t="e">
        <f>+'DEALER BILLING'!#REF!</f>
        <v>#REF!</v>
      </c>
      <c r="C53" s="17" t="e">
        <f>+'DEALER BILLING'!#REF!</f>
        <v>#REF!</v>
      </c>
      <c r="D53" s="33" t="e">
        <f>+'DEALER BILLING'!#REF!*1.15</f>
        <v>#REF!</v>
      </c>
      <c r="E53" s="33" t="e">
        <f t="shared" si="0"/>
        <v>#REF!</v>
      </c>
      <c r="F53" s="33" t="e">
        <f t="shared" si="1"/>
        <v>#REF!</v>
      </c>
      <c r="G53" s="33" t="e">
        <f t="shared" si="2"/>
        <v>#REF!</v>
      </c>
    </row>
    <row r="54" spans="1:7">
      <c r="A54" t="e">
        <f>+'DEALER BILLING'!#REF!</f>
        <v>#REF!</v>
      </c>
      <c r="B54" s="5" t="e">
        <f>+'DEALER BILLING'!#REF!</f>
        <v>#REF!</v>
      </c>
      <c r="C54" s="17" t="e">
        <f>+'DEALER BILLING'!#REF!</f>
        <v>#REF!</v>
      </c>
      <c r="D54" s="33" t="e">
        <f>+'DEALER BILLING'!#REF!*1.15</f>
        <v>#REF!</v>
      </c>
      <c r="E54" s="33" t="e">
        <f t="shared" si="0"/>
        <v>#REF!</v>
      </c>
      <c r="F54" s="33" t="e">
        <f t="shared" si="1"/>
        <v>#REF!</v>
      </c>
      <c r="G54" s="33" t="e">
        <f t="shared" si="2"/>
        <v>#REF!</v>
      </c>
    </row>
    <row r="55" spans="1:7">
      <c r="B55" s="22" t="e">
        <f>+'DEALER BILLING'!#REF!</f>
        <v>#REF!</v>
      </c>
      <c r="C55" s="17"/>
      <c r="D55" s="33" t="e">
        <f>+'DEALER BILLING'!#REF!*1.15</f>
        <v>#REF!</v>
      </c>
      <c r="E55" s="33"/>
      <c r="F55" s="33"/>
      <c r="G55" s="33"/>
    </row>
    <row r="56" spans="1:7">
      <c r="B56" s="10" t="e">
        <f>+'DEALER BILLING'!#REF!</f>
        <v>#REF!</v>
      </c>
      <c r="C56" s="17"/>
      <c r="D56" s="33"/>
      <c r="E56" s="33"/>
      <c r="F56" s="33"/>
      <c r="G56" s="33"/>
    </row>
    <row r="57" spans="1:7">
      <c r="B57" s="10" t="e">
        <f>+'DEALER BILLING'!#REF!</f>
        <v>#REF!</v>
      </c>
      <c r="C57" s="17"/>
      <c r="D57" s="33"/>
      <c r="E57" s="33"/>
      <c r="F57" s="33"/>
      <c r="G57" s="33"/>
    </row>
    <row r="58" spans="1:7">
      <c r="B58" s="31"/>
      <c r="C58" s="17"/>
      <c r="D58" s="33"/>
      <c r="E58" s="33"/>
      <c r="F58" s="33"/>
      <c r="G58" s="33"/>
    </row>
    <row r="59" spans="1:7">
      <c r="B59" s="31" t="e">
        <f>+'DEALER BILLING'!#REF!</f>
        <v>#REF!</v>
      </c>
      <c r="C59" s="17"/>
      <c r="D59" s="33"/>
      <c r="E59" s="33"/>
      <c r="F59" s="33"/>
      <c r="G59" s="33"/>
    </row>
    <row r="60" spans="1:7">
      <c r="B60" s="31"/>
      <c r="C60" s="17"/>
      <c r="D60" s="33"/>
      <c r="E60" s="33"/>
      <c r="F60" s="33"/>
      <c r="G60" s="33"/>
    </row>
    <row r="61" spans="1:7">
      <c r="A61" t="e">
        <f>+'DEALER BILLING'!#REF!</f>
        <v>#REF!</v>
      </c>
      <c r="B61" s="22" t="e">
        <f>+'DEALER BILLING'!#REF!</f>
        <v>#REF!</v>
      </c>
      <c r="C61" s="17" t="e">
        <f>+'DEALER BILLING'!#REF!</f>
        <v>#REF!</v>
      </c>
      <c r="D61" s="33" t="e">
        <f>+'DEALER BILLING'!#REF!*1.15</f>
        <v>#REF!</v>
      </c>
      <c r="E61" s="33" t="e">
        <f>+D61*(1+$E$14)</f>
        <v>#REF!</v>
      </c>
      <c r="F61" s="33" t="e">
        <f>+E61*$F$13</f>
        <v>#REF!</v>
      </c>
      <c r="G61" s="33" t="e">
        <f>+F61*$G$14</f>
        <v>#REF!</v>
      </c>
    </row>
    <row r="62" spans="1:7">
      <c r="A62" t="e">
        <f>+'DEALER BILLING'!#REF!</f>
        <v>#REF!</v>
      </c>
      <c r="B62" s="22" t="e">
        <f>+'DEALER BILLING'!#REF!</f>
        <v>#REF!</v>
      </c>
      <c r="C62" s="17" t="e">
        <f>+'DEALER BILLING'!#REF!</f>
        <v>#REF!</v>
      </c>
      <c r="D62" s="33" t="e">
        <f>+'DEALER BILLING'!#REF!*1.15</f>
        <v>#REF!</v>
      </c>
      <c r="E62" s="33" t="e">
        <f>+D62*(1+$E$14)</f>
        <v>#REF!</v>
      </c>
      <c r="F62" s="33" t="e">
        <f>+E62*$F$13</f>
        <v>#REF!</v>
      </c>
      <c r="G62" s="33" t="e">
        <f>+F62*$G$14</f>
        <v>#REF!</v>
      </c>
    </row>
    <row r="63" spans="1:7">
      <c r="A63" t="e">
        <f>+'DEALER BILLING'!#REF!</f>
        <v>#REF!</v>
      </c>
      <c r="B63" s="22" t="e">
        <f>+'DEALER BILLING'!#REF!</f>
        <v>#REF!</v>
      </c>
      <c r="C63" s="17" t="e">
        <f>+'DEALER BILLING'!#REF!</f>
        <v>#REF!</v>
      </c>
      <c r="D63" s="33" t="e">
        <f>+'DEALER BILLING'!#REF!*1.15</f>
        <v>#REF!</v>
      </c>
      <c r="E63" s="33" t="e">
        <f>+D63*(1+$E$14)</f>
        <v>#REF!</v>
      </c>
      <c r="F63" s="33" t="e">
        <f>+E63*$F$13</f>
        <v>#REF!</v>
      </c>
      <c r="G63" s="33" t="e">
        <f>+F63*$G$14</f>
        <v>#REF!</v>
      </c>
    </row>
    <row r="64" spans="1:7">
      <c r="A64" t="e">
        <f>+'DEALER BILLING'!#REF!</f>
        <v>#REF!</v>
      </c>
      <c r="B64" s="22" t="e">
        <f>+'DEALER BILLING'!#REF!</f>
        <v>#REF!</v>
      </c>
      <c r="C64" s="17" t="e">
        <f>+'DEALER BILLING'!#REF!</f>
        <v>#REF!</v>
      </c>
      <c r="D64" s="33" t="e">
        <f>+'DEALER BILLING'!#REF!*1.15</f>
        <v>#REF!</v>
      </c>
      <c r="E64" s="33" t="e">
        <f>+D64*(1+$E$14)</f>
        <v>#REF!</v>
      </c>
      <c r="F64" s="33" t="e">
        <f>+E64*$F$13</f>
        <v>#REF!</v>
      </c>
      <c r="G64" s="33" t="e">
        <f>+F64*$G$14</f>
        <v>#REF!</v>
      </c>
    </row>
    <row r="65" spans="1:7">
      <c r="A65" t="e">
        <f>+'DEALER BILLING'!#REF!</f>
        <v>#REF!</v>
      </c>
      <c r="B65" s="22" t="e">
        <f>+'DEALER BILLING'!#REF!</f>
        <v>#REF!</v>
      </c>
      <c r="C65" s="17" t="e">
        <f>+'DEALER BILLING'!#REF!</f>
        <v>#REF!</v>
      </c>
      <c r="D65" s="33" t="e">
        <f>+'DEALER BILLING'!#REF!*1.15</f>
        <v>#REF!</v>
      </c>
      <c r="E65" s="33" t="e">
        <f>+D65*(1+$E$14)</f>
        <v>#REF!</v>
      </c>
      <c r="F65" s="33" t="e">
        <f>+E65*$F$13</f>
        <v>#REF!</v>
      </c>
      <c r="G65" s="33" t="e">
        <f>+F65*$G$14</f>
        <v>#REF!</v>
      </c>
    </row>
    <row r="66" spans="1:7">
      <c r="B66" s="22" t="e">
        <f>+'DEALER BILLING'!#REF!</f>
        <v>#REF!</v>
      </c>
      <c r="C66" s="17"/>
      <c r="D66" s="33" t="e">
        <f>+'DEALER BILLING'!#REF!*1.15</f>
        <v>#REF!</v>
      </c>
      <c r="E66" s="33"/>
      <c r="F66" s="33"/>
      <c r="G66" s="33"/>
    </row>
    <row r="67" spans="1:7">
      <c r="B67" s="10" t="e">
        <f>+'DEALER BILLING'!#REF!</f>
        <v>#REF!</v>
      </c>
      <c r="C67" s="17"/>
      <c r="D67" s="33"/>
      <c r="E67" s="33"/>
      <c r="F67" s="33"/>
      <c r="G67" s="33"/>
    </row>
    <row r="68" spans="1:7">
      <c r="B68" s="10" t="e">
        <f>+'DEALER BILLING'!#REF!</f>
        <v>#REF!</v>
      </c>
      <c r="C68" s="17"/>
      <c r="D68" s="33"/>
      <c r="E68" s="33"/>
      <c r="F68" s="33"/>
      <c r="G68" s="33"/>
    </row>
    <row r="69" spans="1:7">
      <c r="B69" s="22"/>
      <c r="C69" s="17"/>
      <c r="D69" s="33"/>
      <c r="E69" s="33"/>
      <c r="F69" s="33"/>
      <c r="G69" s="33"/>
    </row>
    <row r="70" spans="1:7">
      <c r="B70" s="31"/>
      <c r="C70" s="17"/>
      <c r="D70" s="33"/>
      <c r="E70" s="33"/>
      <c r="F70" s="33"/>
      <c r="G70" s="33"/>
    </row>
    <row r="71" spans="1:7" hidden="1">
      <c r="B71" s="31" t="str">
        <f>'DEALER BILLING'!A48</f>
        <v>I30</v>
      </c>
      <c r="C71" s="17"/>
      <c r="D71" s="33"/>
      <c r="E71" s="33"/>
      <c r="F71" s="33"/>
      <c r="G71" s="33"/>
    </row>
    <row r="72" spans="1:7" hidden="1">
      <c r="B72" s="31"/>
      <c r="C72" s="17"/>
      <c r="D72" s="33"/>
      <c r="E72" s="33"/>
      <c r="F72" s="33"/>
      <c r="G72" s="33"/>
    </row>
    <row r="73" spans="1:7" hidden="1">
      <c r="B73" s="22" t="str">
        <f>'DEALER BILLING'!A50</f>
        <v>i30 2.0 TGDI N MT</v>
      </c>
      <c r="C73" s="17">
        <f>'DEALER BILLING'!B50</f>
        <v>26516660</v>
      </c>
      <c r="D73" s="33">
        <v>200057.89</v>
      </c>
      <c r="E73" s="33" t="e">
        <f>F73-D73</f>
        <v>#REF!</v>
      </c>
      <c r="F73" s="33" t="e">
        <f>+#REF!-#REF!</f>
        <v>#REF!</v>
      </c>
      <c r="G73" s="33" t="e">
        <f>+#REF!-#REF!</f>
        <v>#REF!</v>
      </c>
    </row>
    <row r="74" spans="1:7" hidden="1">
      <c r="B74" s="22" t="e">
        <f>'DEALER BILLING'!#REF!</f>
        <v>#REF!</v>
      </c>
      <c r="C74" s="17" t="e">
        <f>'DEALER BILLING'!#REF!</f>
        <v>#REF!</v>
      </c>
      <c r="D74" s="33">
        <v>224531.58</v>
      </c>
      <c r="E74" s="33" t="e">
        <f>F74-D74</f>
        <v>#REF!</v>
      </c>
      <c r="F74" s="33" t="e">
        <f>+#REF!-#REF!</f>
        <v>#REF!</v>
      </c>
      <c r="G74" s="33" t="e">
        <f>+#REF!-#REF!</f>
        <v>#REF!</v>
      </c>
    </row>
    <row r="75" spans="1:7" hidden="1">
      <c r="B75" s="22" t="e">
        <f>'DEALER BILLING'!#REF!</f>
        <v>#REF!</v>
      </c>
      <c r="C75" s="17" t="e">
        <f>'DEALER BILLING'!#REF!</f>
        <v>#REF!</v>
      </c>
      <c r="D75" s="33">
        <v>232426.32</v>
      </c>
      <c r="E75" s="33" t="e">
        <f>F75-D75</f>
        <v>#REF!</v>
      </c>
      <c r="F75" s="33" t="e">
        <f>+#REF!-#REF!</f>
        <v>#REF!</v>
      </c>
      <c r="G75" s="33" t="e">
        <f>+#REF!-#REF!</f>
        <v>#REF!</v>
      </c>
    </row>
    <row r="76" spans="1:7" hidden="1">
      <c r="B76" s="22" t="str">
        <f>'DEALER BILLING'!A51</f>
        <v>* 5 Years or 75,000 km service plan standard</v>
      </c>
      <c r="C76" s="17"/>
      <c r="D76" s="33"/>
      <c r="E76" s="33"/>
      <c r="F76" s="33"/>
      <c r="G76" s="33"/>
    </row>
    <row r="77" spans="1:7" hidden="1">
      <c r="B77" s="22" t="str">
        <f>'DEALER BILLING'!A52</f>
        <v>* 7 year 150 000km roadside assistance standard</v>
      </c>
      <c r="C77" s="17"/>
      <c r="D77" s="33"/>
      <c r="E77" s="33"/>
      <c r="F77" s="33"/>
      <c r="G77" s="33"/>
    </row>
    <row r="78" spans="1:7" hidden="1">
      <c r="B78" s="22"/>
      <c r="C78" s="17"/>
      <c r="D78" s="33"/>
      <c r="E78" s="33"/>
      <c r="F78" s="33"/>
      <c r="G78" s="33"/>
    </row>
    <row r="79" spans="1:7">
      <c r="B79" s="85" t="e">
        <f>+'DEALER BILLING'!#REF!</f>
        <v>#REF!</v>
      </c>
      <c r="C79" s="17"/>
      <c r="D79" s="33"/>
      <c r="E79" s="33"/>
      <c r="F79" s="33"/>
      <c r="G79" s="33"/>
    </row>
    <row r="80" spans="1:7">
      <c r="B80" s="31"/>
      <c r="C80" s="17"/>
      <c r="D80" s="33"/>
      <c r="E80" s="33"/>
      <c r="F80" s="33"/>
      <c r="G80" s="33"/>
    </row>
    <row r="81" spans="1:7">
      <c r="A81" t="e">
        <f>+'DEALER BILLING'!#REF!</f>
        <v>#REF!</v>
      </c>
      <c r="B81" s="22" t="e">
        <f>+'DEALER BILLING'!#REF!</f>
        <v>#REF!</v>
      </c>
      <c r="C81" s="17" t="e">
        <f>+'DEALER BILLING'!#REF!</f>
        <v>#REF!</v>
      </c>
      <c r="D81" s="33" t="e">
        <f>+'DEALER BILLING'!#REF!*1.15</f>
        <v>#REF!</v>
      </c>
      <c r="E81" s="33" t="e">
        <f>+D81*(1+$E$14)</f>
        <v>#REF!</v>
      </c>
      <c r="F81" s="33" t="e">
        <f>+E81*$F$13</f>
        <v>#REF!</v>
      </c>
      <c r="G81" s="33" t="e">
        <f>+F81*$G$14</f>
        <v>#REF!</v>
      </c>
    </row>
    <row r="82" spans="1:7">
      <c r="A82" t="e">
        <f>+'DEALER BILLING'!#REF!</f>
        <v>#REF!</v>
      </c>
      <c r="B82" s="22" t="e">
        <f>+'DEALER BILLING'!#REF!</f>
        <v>#REF!</v>
      </c>
      <c r="C82" s="17" t="e">
        <f>+'DEALER BILLING'!#REF!</f>
        <v>#REF!</v>
      </c>
      <c r="D82" s="33" t="e">
        <f>+'DEALER BILLING'!#REF!*1.15</f>
        <v>#REF!</v>
      </c>
      <c r="E82" s="33" t="e">
        <f>+D82*(1+$E$14)</f>
        <v>#REF!</v>
      </c>
      <c r="F82" s="33" t="e">
        <f>+E82*$F$13</f>
        <v>#REF!</v>
      </c>
      <c r="G82" s="33" t="e">
        <f>+F82*$G$14</f>
        <v>#REF!</v>
      </c>
    </row>
    <row r="83" spans="1:7">
      <c r="A83" t="e">
        <f>+'DEALER BILLING'!#REF!</f>
        <v>#REF!</v>
      </c>
      <c r="B83" s="22" t="e">
        <f>+'DEALER BILLING'!#REF!</f>
        <v>#REF!</v>
      </c>
      <c r="C83" s="17" t="e">
        <f>+'DEALER BILLING'!#REF!</f>
        <v>#REF!</v>
      </c>
      <c r="D83" s="33" t="e">
        <f>+'DEALER BILLING'!#REF!*1.15</f>
        <v>#REF!</v>
      </c>
      <c r="E83" s="33" t="e">
        <f>+D83*(1+$E$14)</f>
        <v>#REF!</v>
      </c>
      <c r="F83" s="33" t="e">
        <f>+E83*$F$13</f>
        <v>#REF!</v>
      </c>
      <c r="G83" s="33" t="e">
        <f>+F83*$G$14</f>
        <v>#REF!</v>
      </c>
    </row>
    <row r="84" spans="1:7">
      <c r="A84" t="e">
        <f>+'DEALER BILLING'!#REF!</f>
        <v>#REF!</v>
      </c>
      <c r="B84" s="22" t="e">
        <f>+'DEALER BILLING'!#REF!</f>
        <v>#REF!</v>
      </c>
      <c r="C84" s="17" t="e">
        <f>+'DEALER BILLING'!#REF!</f>
        <v>#REF!</v>
      </c>
      <c r="D84" s="33" t="e">
        <f>+'DEALER BILLING'!#REF!*1.15</f>
        <v>#REF!</v>
      </c>
      <c r="E84" s="33" t="e">
        <f>+D84*(1+$E$14)</f>
        <v>#REF!</v>
      </c>
      <c r="F84" s="33" t="e">
        <f>+E84*$F$13</f>
        <v>#REF!</v>
      </c>
      <c r="G84" s="33" t="e">
        <f>+F84*$G$14</f>
        <v>#REF!</v>
      </c>
    </row>
    <row r="85" spans="1:7">
      <c r="B85" s="22" t="e">
        <f>+'DEALER BILLING'!#REF!</f>
        <v>#REF!</v>
      </c>
      <c r="C85" s="17"/>
      <c r="D85" s="33" t="e">
        <f>+'DEALER BILLING'!#REF!*1.15</f>
        <v>#REF!</v>
      </c>
      <c r="E85" s="33"/>
      <c r="F85" s="33"/>
      <c r="G85" s="33"/>
    </row>
    <row r="86" spans="1:7">
      <c r="B86" s="22" t="e">
        <f>+'DEALER BILLING'!#REF!</f>
        <v>#REF!</v>
      </c>
      <c r="C86" s="17"/>
      <c r="D86" s="33"/>
      <c r="E86" s="33"/>
      <c r="F86" s="33"/>
      <c r="G86" s="33"/>
    </row>
    <row r="87" spans="1:7">
      <c r="B87" s="22" t="e">
        <f>+'DEALER BILLING'!#REF!</f>
        <v>#REF!</v>
      </c>
      <c r="C87" s="17"/>
      <c r="D87" s="33"/>
      <c r="E87" s="33"/>
      <c r="F87" s="33"/>
      <c r="G87" s="33"/>
    </row>
    <row r="88" spans="1:7">
      <c r="B88" s="31"/>
      <c r="C88" s="17"/>
      <c r="D88" s="33"/>
      <c r="E88" s="33"/>
      <c r="F88" s="33"/>
      <c r="G88" s="33"/>
    </row>
    <row r="89" spans="1:7">
      <c r="B89" s="31"/>
      <c r="C89" s="17"/>
      <c r="D89" s="33"/>
      <c r="E89" s="33"/>
      <c r="F89" s="33"/>
      <c r="G89" s="33"/>
    </row>
    <row r="90" spans="1:7">
      <c r="B90" s="31" t="str">
        <f>+'DEALER BILLING'!A55</f>
        <v>H1 BUS MY18</v>
      </c>
      <c r="C90" s="17"/>
      <c r="D90" s="33"/>
      <c r="E90" s="33"/>
      <c r="F90" s="33"/>
      <c r="G90" s="33"/>
    </row>
    <row r="91" spans="1:7">
      <c r="B91" s="31"/>
      <c r="C91" s="17"/>
      <c r="D91" s="33"/>
      <c r="E91" s="33"/>
      <c r="F91" s="33"/>
      <c r="G91" s="33"/>
    </row>
    <row r="92" spans="1:7">
      <c r="A92" t="e">
        <f>+'DEALER BILLING'!#REF!</f>
        <v>#REF!</v>
      </c>
      <c r="B92" s="22" t="str">
        <f>+'DEALER BILLING'!A57</f>
        <v>H1 2.4 9 SEATER EXECUTIVE BUS MT</v>
      </c>
      <c r="C92" s="17">
        <f>+'DEALER BILLING'!B57</f>
        <v>26545400</v>
      </c>
      <c r="D92" s="33">
        <f>+'DEALER BILLING'!C57*1.15</f>
        <v>541350</v>
      </c>
      <c r="E92" s="33">
        <f>+D92*(1+$E$14)</f>
        <v>541350</v>
      </c>
      <c r="F92" s="33">
        <f>+E92*$F$13</f>
        <v>18947.25</v>
      </c>
      <c r="G92" s="33">
        <f>+F92*$G$14</f>
        <v>7768.3724999999995</v>
      </c>
    </row>
    <row r="93" spans="1:7">
      <c r="A93" t="e">
        <f>+'DEALER BILLING'!#REF!</f>
        <v>#REF!</v>
      </c>
      <c r="B93" s="22" t="str">
        <f>+'DEALER BILLING'!A58</f>
        <v>H1 2.5 DIESEL 9 SEATER ELITE BUS AT</v>
      </c>
      <c r="C93" s="17">
        <f>+'DEALER BILLING'!B58</f>
        <v>26545411</v>
      </c>
      <c r="D93" s="33">
        <f>+'DEALER BILLING'!C58*1.15</f>
        <v>669510</v>
      </c>
      <c r="E93" s="33">
        <f>+D93*(1+$E$14)</f>
        <v>669510</v>
      </c>
      <c r="F93" s="33">
        <f>+E93*$F$13</f>
        <v>23432.850000000002</v>
      </c>
      <c r="G93" s="33">
        <f>+F93*$G$14</f>
        <v>9607.4685000000009</v>
      </c>
    </row>
    <row r="94" spans="1:7">
      <c r="A94" t="e">
        <f>+'DEALER BILLING'!#REF!</f>
        <v>#REF!</v>
      </c>
      <c r="B94" s="22" t="str">
        <f>+'DEALER BILLING'!A59</f>
        <v>H1 2.5 DIESEL 12 SEATER ELITE BUS AT</v>
      </c>
      <c r="C94" s="17">
        <f>+'DEALER BILLING'!B59</f>
        <v>26545610</v>
      </c>
      <c r="D94" s="33">
        <f>+'DEALER BILLING'!C59*1.15</f>
        <v>680310</v>
      </c>
      <c r="E94" s="33">
        <f>+D94*(1+$E$14)</f>
        <v>680310</v>
      </c>
      <c r="F94" s="33">
        <f>+E94*$F$13</f>
        <v>23810.850000000002</v>
      </c>
      <c r="G94" s="33">
        <f>+F94*$G$14</f>
        <v>9762.4485000000004</v>
      </c>
    </row>
    <row r="95" spans="1:7">
      <c r="B95" s="22" t="str">
        <f>+'DEALER BILLING'!A60</f>
        <v>SD card for SATNAV</v>
      </c>
      <c r="C95" s="17"/>
      <c r="D95" s="33">
        <f>+'DEALER BILLING'!C60*1.15</f>
        <v>1811.2499999999998</v>
      </c>
      <c r="E95" s="33"/>
      <c r="F95" s="33"/>
      <c r="G95" s="33"/>
    </row>
    <row r="96" spans="1:7">
      <c r="B96" s="10" t="str">
        <f>+'DEALER BILLING'!A61</f>
        <v>* 5 Years or 90,000 km service plan standard</v>
      </c>
      <c r="C96" s="17"/>
      <c r="D96" s="33"/>
      <c r="E96" s="33"/>
      <c r="F96" s="33"/>
      <c r="G96" s="33"/>
    </row>
    <row r="97" spans="1:7">
      <c r="B97" s="10" t="str">
        <f>+'DEALER BILLING'!A62</f>
        <v>* 7 year 150 000km roadside assistance standard</v>
      </c>
      <c r="C97" s="17"/>
      <c r="D97" s="33"/>
      <c r="E97" s="33"/>
      <c r="F97" s="33"/>
      <c r="G97" s="33"/>
    </row>
    <row r="98" spans="1:7">
      <c r="B98" s="10"/>
      <c r="C98" s="15"/>
      <c r="D98" s="33"/>
      <c r="E98" s="33"/>
      <c r="F98" s="33"/>
      <c r="G98" s="33"/>
    </row>
    <row r="99" spans="1:7">
      <c r="B99" s="28" t="str">
        <f>+'DEALER BILLING'!A64</f>
        <v>PRICES AND SPECIFICATIONS SUBJECT TO CHANGE WITHIN 24 HOURS</v>
      </c>
      <c r="C99" s="15"/>
      <c r="D99" s="33"/>
      <c r="E99" s="33"/>
      <c r="F99" s="33"/>
      <c r="G99" s="33"/>
    </row>
    <row r="100" spans="1:7">
      <c r="B100" s="27"/>
      <c r="C100" s="18"/>
      <c r="D100" s="45"/>
      <c r="E100" s="45"/>
      <c r="F100" s="45"/>
      <c r="G100" s="45"/>
    </row>
    <row r="101" spans="1:7" ht="14.25">
      <c r="B101" s="34" t="s">
        <v>10</v>
      </c>
      <c r="C101" s="35"/>
      <c r="D101" s="42">
        <v>0</v>
      </c>
      <c r="E101" s="42"/>
      <c r="F101" s="42">
        <v>0</v>
      </c>
      <c r="G101" s="42">
        <v>0</v>
      </c>
    </row>
    <row r="102" spans="1:7">
      <c r="B102" s="3"/>
      <c r="C102" s="3"/>
      <c r="D102" s="38"/>
      <c r="E102" s="38"/>
      <c r="F102" s="40"/>
      <c r="G102" s="40"/>
    </row>
    <row r="103" spans="1:7">
      <c r="B103" s="31" t="str">
        <f>+'DEALER BILLING'!A87</f>
        <v>KONA MY19</v>
      </c>
      <c r="C103" s="17"/>
      <c r="D103" s="33"/>
      <c r="E103" s="33"/>
      <c r="F103" s="33"/>
      <c r="G103" s="33"/>
    </row>
    <row r="104" spans="1:7">
      <c r="B104" s="10"/>
      <c r="C104" s="17"/>
      <c r="D104" s="33"/>
      <c r="E104" s="33"/>
      <c r="F104" s="33"/>
      <c r="G104" s="33"/>
    </row>
    <row r="105" spans="1:7">
      <c r="A105" t="e">
        <f>+'DEALER BILLING'!#REF!</f>
        <v>#REF!</v>
      </c>
      <c r="B105" s="22" t="str">
        <f>+'DEALER BILLING'!A89</f>
        <v>KONA 1.0 TGDI EXECUTIVE MT</v>
      </c>
      <c r="C105" s="17">
        <f>+'DEALER BILLING'!B89</f>
        <v>26532150</v>
      </c>
      <c r="D105" s="33">
        <f>+'DEALER BILLING'!C89*1.15</f>
        <v>381150</v>
      </c>
      <c r="E105" s="33">
        <f t="shared" ref="E105:E106" si="3">+D105*(1+$E$14)</f>
        <v>381150</v>
      </c>
      <c r="F105" s="33">
        <f t="shared" ref="F105:F106" si="4">+E105*$F$13</f>
        <v>13340.250000000002</v>
      </c>
      <c r="G105" s="33">
        <f t="shared" ref="G105:G106" si="5">+F105*$G$14</f>
        <v>5469.5025000000005</v>
      </c>
    </row>
    <row r="106" spans="1:7">
      <c r="A106" t="e">
        <f>+'DEALER BILLING'!#REF!</f>
        <v>#REF!</v>
      </c>
      <c r="B106" s="22" t="str">
        <f>+'DEALER BILLING'!A90</f>
        <v>KONA 2.0 MPI EXECUTIVE AT</v>
      </c>
      <c r="C106" s="17">
        <f>+'DEALER BILLING'!B90</f>
        <v>26532310</v>
      </c>
      <c r="D106" s="33">
        <f>+'DEALER BILLING'!C90*1.15</f>
        <v>400950</v>
      </c>
      <c r="E106" s="33">
        <f t="shared" si="3"/>
        <v>400950</v>
      </c>
      <c r="F106" s="33">
        <f t="shared" si="4"/>
        <v>14033.250000000002</v>
      </c>
      <c r="G106" s="33">
        <f t="shared" si="5"/>
        <v>5753.6325000000006</v>
      </c>
    </row>
    <row r="107" spans="1:7">
      <c r="A107" t="e">
        <f>+'DEALER BILLING'!#REF!</f>
        <v>#REF!</v>
      </c>
      <c r="B107" s="22" t="str">
        <f>+'DEALER BILLING'!A91</f>
        <v>* 5 Years or 90,000 km service plan</v>
      </c>
      <c r="C107" s="17"/>
      <c r="D107" s="33"/>
      <c r="E107" s="33"/>
      <c r="F107" s="33"/>
      <c r="G107" s="33"/>
    </row>
    <row r="108" spans="1:7">
      <c r="A108" t="e">
        <f>+'DEALER BILLING'!#REF!</f>
        <v>#REF!</v>
      </c>
      <c r="B108" s="22" t="str">
        <f>+'DEALER BILLING'!A92</f>
        <v>* 7 year 150 000km roadside assistance standard</v>
      </c>
      <c r="C108" s="17"/>
      <c r="D108" s="33"/>
      <c r="E108" s="33"/>
      <c r="F108" s="33"/>
      <c r="G108" s="33"/>
    </row>
    <row r="109" spans="1:7">
      <c r="B109" s="3"/>
      <c r="C109" s="3"/>
      <c r="D109" s="38"/>
      <c r="E109" s="38"/>
      <c r="F109" s="40"/>
      <c r="G109" s="40"/>
    </row>
    <row r="110" spans="1:7">
      <c r="B110" s="31" t="str">
        <f>+'DEALER BILLING'!A106</f>
        <v>TUCSON MY18</v>
      </c>
      <c r="C110" s="17"/>
      <c r="D110" s="33"/>
      <c r="E110" s="33"/>
      <c r="F110" s="33"/>
      <c r="G110" s="33"/>
    </row>
    <row r="111" spans="1:7">
      <c r="B111" s="10"/>
      <c r="C111" s="17"/>
      <c r="D111" s="33"/>
      <c r="E111" s="33"/>
      <c r="F111" s="33"/>
      <c r="G111" s="33"/>
    </row>
    <row r="112" spans="1:7">
      <c r="A112" t="e">
        <f>+'DEALER BILLING'!#REF!</f>
        <v>#REF!</v>
      </c>
      <c r="B112" s="22" t="str">
        <f>+'DEALER BILLING'!A108</f>
        <v>TUCSON 2.0 PREMIUM M/T</v>
      </c>
      <c r="C112" s="17">
        <f>+'DEALER BILLING'!B108</f>
        <v>26568520</v>
      </c>
      <c r="D112" s="33">
        <f>+'DEALER BILLING'!C108*1.15</f>
        <v>432499.50000000006</v>
      </c>
      <c r="E112" s="33">
        <f t="shared" ref="E112" si="6">+D112*(1+$E$14)</f>
        <v>432499.50000000006</v>
      </c>
      <c r="F112" s="33">
        <f t="shared" ref="F112" si="7">+E112*$F$13</f>
        <v>15137.482500000004</v>
      </c>
      <c r="G112" s="33">
        <f t="shared" ref="G112" si="8">+F112*$G$14</f>
        <v>6206.3678250000012</v>
      </c>
    </row>
    <row r="113" spans="1:7">
      <c r="A113" t="e">
        <f>+'DEALER BILLING'!#REF!</f>
        <v>#REF!</v>
      </c>
      <c r="B113" s="22" t="str">
        <f>+'DEALER BILLING'!A109</f>
        <v>TUCSON 2.0 PREMIUM A/T</v>
      </c>
      <c r="C113" s="17">
        <f>+'DEALER BILLING'!B109</f>
        <v>26568550</v>
      </c>
      <c r="D113" s="33">
        <f>+'DEALER BILLING'!C109*1.15</f>
        <v>454219.49999999994</v>
      </c>
      <c r="E113" s="33">
        <f t="shared" ref="E113:E118" si="9">+D113*(1+$E$14)</f>
        <v>454219.49999999994</v>
      </c>
      <c r="F113" s="33">
        <f t="shared" ref="F113:F118" si="10">+E113*$F$13</f>
        <v>15897.682499999999</v>
      </c>
      <c r="G113" s="33">
        <f t="shared" ref="G113:G118" si="11">+F113*$G$14</f>
        <v>6518.0498249999991</v>
      </c>
    </row>
    <row r="114" spans="1:7">
      <c r="A114" t="e">
        <f>+'DEALER BILLING'!#REF!</f>
        <v>#REF!</v>
      </c>
      <c r="B114" s="22" t="str">
        <f>+'DEALER BILLING'!A110</f>
        <v>TUCSON 2.0 EXECUTIVE A/T</v>
      </c>
      <c r="C114" s="17">
        <f>+'DEALER BILLING'!B110</f>
        <v>26568555</v>
      </c>
      <c r="D114" s="33">
        <f>+'DEALER BILLING'!C110*1.15</f>
        <v>497297.5</v>
      </c>
      <c r="E114" s="33">
        <f t="shared" si="9"/>
        <v>497297.5</v>
      </c>
      <c r="F114" s="33">
        <f t="shared" si="10"/>
        <v>17405.412500000002</v>
      </c>
      <c r="G114" s="33">
        <f t="shared" si="11"/>
        <v>7136.2191250000005</v>
      </c>
    </row>
    <row r="115" spans="1:7">
      <c r="A115" t="e">
        <f>+'DEALER BILLING'!#REF!</f>
        <v>#REF!</v>
      </c>
      <c r="B115" s="22" t="str">
        <f>+'DEALER BILLING'!A111</f>
        <v>TUCSON 2.0 ELITE A/T</v>
      </c>
      <c r="C115" s="17">
        <f>+'DEALER BILLING'!B111</f>
        <v>26568570</v>
      </c>
      <c r="D115" s="33">
        <f>+'DEALER BILLING'!C111*1.15</f>
        <v>528972.5</v>
      </c>
      <c r="E115" s="33">
        <f t="shared" si="9"/>
        <v>528972.5</v>
      </c>
      <c r="F115" s="33">
        <f t="shared" si="10"/>
        <v>18514.037500000002</v>
      </c>
      <c r="G115" s="33">
        <f t="shared" si="11"/>
        <v>7590.7553750000006</v>
      </c>
    </row>
    <row r="116" spans="1:7">
      <c r="A116" t="e">
        <f>+'DEALER BILLING'!#REF!</f>
        <v>#REF!</v>
      </c>
      <c r="B116" s="22" t="e">
        <f>+'DEALER BILLING'!#REF!</f>
        <v>#REF!</v>
      </c>
      <c r="C116" s="17" t="e">
        <f>+'DEALER BILLING'!#REF!</f>
        <v>#REF!</v>
      </c>
      <c r="D116" s="33" t="e">
        <f>+'DEALER BILLING'!#REF!*1.15</f>
        <v>#REF!</v>
      </c>
      <c r="E116" s="33" t="e">
        <f t="shared" si="9"/>
        <v>#REF!</v>
      </c>
      <c r="F116" s="33" t="e">
        <f t="shared" si="10"/>
        <v>#REF!</v>
      </c>
      <c r="G116" s="33" t="e">
        <f t="shared" si="11"/>
        <v>#REF!</v>
      </c>
    </row>
    <row r="117" spans="1:7">
      <c r="A117" t="e">
        <f>+'DEALER BILLING'!#REF!</f>
        <v>#REF!</v>
      </c>
      <c r="B117" s="22" t="str">
        <f>+'DEALER BILLING'!A112</f>
        <v>TUCSON R2.0 EXEC A/T</v>
      </c>
      <c r="C117" s="17">
        <f>+'DEALER BILLING'!B112</f>
        <v>26568600</v>
      </c>
      <c r="D117" s="33">
        <f>+'DEALER BILLING'!C112*1.15</f>
        <v>571869.5</v>
      </c>
      <c r="E117" s="33">
        <f t="shared" si="9"/>
        <v>571869.5</v>
      </c>
      <c r="F117" s="33">
        <f t="shared" si="10"/>
        <v>20015.432500000003</v>
      </c>
      <c r="G117" s="33">
        <f t="shared" si="11"/>
        <v>8206.3273250000002</v>
      </c>
    </row>
    <row r="118" spans="1:7">
      <c r="A118" t="e">
        <f>+'DEALER BILLING'!#REF!</f>
        <v>#REF!</v>
      </c>
      <c r="B118" s="22" t="str">
        <f>+'DEALER BILLING'!A113</f>
        <v>TUCSON R2.0 ELITE A/T</v>
      </c>
      <c r="C118" s="17">
        <f>+'DEALER BILLING'!B113</f>
        <v>26568610</v>
      </c>
      <c r="D118" s="33">
        <f>+'DEALER BILLING'!C113*1.15</f>
        <v>617119.5</v>
      </c>
      <c r="E118" s="33">
        <f t="shared" si="9"/>
        <v>617119.5</v>
      </c>
      <c r="F118" s="33">
        <f t="shared" si="10"/>
        <v>21599.182500000003</v>
      </c>
      <c r="G118" s="33">
        <f t="shared" si="11"/>
        <v>8855.6648249999998</v>
      </c>
    </row>
    <row r="119" spans="1:7">
      <c r="A119" t="s">
        <v>319</v>
      </c>
      <c r="B119" s="22" t="str">
        <f>+'DEALER BILLING'!A114</f>
        <v>TUCSON 1.6 TGDI SPORT DCT</v>
      </c>
      <c r="C119" s="17">
        <f>+'DEALER BILLING'!B114</f>
        <v>26568435</v>
      </c>
      <c r="D119" s="33">
        <f>+'DEALER BILLING'!C114*1.15</f>
        <v>664722.5</v>
      </c>
      <c r="E119" s="33">
        <f t="shared" ref="E119:E120" si="12">+D119*(1+$E$14)</f>
        <v>664722.5</v>
      </c>
      <c r="F119" s="33">
        <f t="shared" ref="F119:F120" si="13">+E119*$F$13</f>
        <v>23265.287500000002</v>
      </c>
      <c r="G119" s="33">
        <f t="shared" ref="G119:G120" si="14">+F119*$G$14</f>
        <v>9538.7678749999995</v>
      </c>
    </row>
    <row r="120" spans="1:7">
      <c r="A120" t="s">
        <v>320</v>
      </c>
      <c r="B120" s="22" t="str">
        <f>+'DEALER BILLING'!A115</f>
        <v>TUCSON R2.0 CRDi SPORT A/T</v>
      </c>
      <c r="C120" s="17">
        <f>+'DEALER BILLING'!B115</f>
        <v>26568620</v>
      </c>
      <c r="D120" s="33">
        <f>+'DEALER BILLING'!C115*1.15</f>
        <v>673229.5</v>
      </c>
      <c r="E120" s="33">
        <f t="shared" si="12"/>
        <v>673229.5</v>
      </c>
      <c r="F120" s="33">
        <f t="shared" si="13"/>
        <v>23563.032500000001</v>
      </c>
      <c r="G120" s="33">
        <f t="shared" si="14"/>
        <v>9660.8433249999998</v>
      </c>
    </row>
    <row r="121" spans="1:7">
      <c r="B121" s="22" t="str">
        <f>+'DEALER BILLING'!A116</f>
        <v>* 5 Years or 90,000 km service plan</v>
      </c>
      <c r="C121" s="17"/>
      <c r="D121" s="33"/>
      <c r="E121" s="33"/>
      <c r="F121" s="33"/>
      <c r="G121" s="33"/>
    </row>
    <row r="122" spans="1:7">
      <c r="B122" s="22" t="str">
        <f>+'DEALER BILLING'!A117</f>
        <v>* 7 year 150 000km roadside assistance standard</v>
      </c>
      <c r="C122" s="17"/>
      <c r="D122" s="33"/>
      <c r="E122" s="33"/>
      <c r="F122" s="33"/>
      <c r="G122" s="33"/>
    </row>
    <row r="123" spans="1:7">
      <c r="B123" s="22"/>
      <c r="C123" s="17"/>
      <c r="D123" s="33"/>
      <c r="E123" s="33"/>
      <c r="F123" s="33"/>
      <c r="G123" s="33"/>
    </row>
    <row r="124" spans="1:7">
      <c r="B124" s="31" t="str">
        <f>+'DEALER BILLING'!A119</f>
        <v>SANTA FE MY21</v>
      </c>
      <c r="C124" s="17"/>
      <c r="D124" s="33"/>
      <c r="E124" s="33"/>
      <c r="F124" s="33"/>
      <c r="G124" s="33"/>
    </row>
    <row r="125" spans="1:7">
      <c r="B125" s="10"/>
      <c r="C125" s="17"/>
      <c r="D125" s="33"/>
      <c r="E125" s="33"/>
      <c r="F125" s="33"/>
      <c r="G125" s="33"/>
    </row>
    <row r="126" spans="1:7">
      <c r="A126" t="e">
        <f>+'DEALER BILLING'!#REF!</f>
        <v>#REF!</v>
      </c>
      <c r="B126" s="22" t="str">
        <f>+'DEALER BILLING'!A121</f>
        <v>SANTA FE R2.2 7STR EXECUTIVE DCT</v>
      </c>
      <c r="C126" s="17">
        <f>+'DEALER BILLING'!B121</f>
        <v>26572334</v>
      </c>
      <c r="D126" s="33">
        <f>+'DEALER BILLING'!C121*1.15</f>
        <v>692550</v>
      </c>
      <c r="E126" s="33">
        <f t="shared" ref="E126:E128" si="15">+D126*(1+$E$14)</f>
        <v>692550</v>
      </c>
      <c r="F126" s="33">
        <f t="shared" ref="F126:F128" si="16">+E126*$F$13</f>
        <v>24239.250000000004</v>
      </c>
      <c r="G126" s="33">
        <f t="shared" ref="G126:G128" si="17">+F126*$G$14</f>
        <v>9938.0925000000007</v>
      </c>
    </row>
    <row r="127" spans="1:7">
      <c r="A127" t="e">
        <f>+'DEALER BILLING'!#REF!</f>
        <v>#REF!</v>
      </c>
      <c r="B127" s="22" t="str">
        <f>+'DEALER BILLING'!A122</f>
        <v>SANTA FE R2.2 7STR ELITE DCT AWD</v>
      </c>
      <c r="C127" s="17">
        <f>+'DEALER BILLING'!B122</f>
        <v>26572343</v>
      </c>
      <c r="D127" s="33">
        <f>+'DEALER BILLING'!C122*1.15</f>
        <v>782549.99999999988</v>
      </c>
      <c r="E127" s="33">
        <f t="shared" si="15"/>
        <v>782549.99999999988</v>
      </c>
      <c r="F127" s="33">
        <f t="shared" si="16"/>
        <v>27389.25</v>
      </c>
      <c r="G127" s="33">
        <f t="shared" si="17"/>
        <v>11229.592499999999</v>
      </c>
    </row>
    <row r="128" spans="1:7">
      <c r="A128" t="e">
        <f>+'DEALER BILLING'!#REF!</f>
        <v>#REF!</v>
      </c>
      <c r="B128" s="22" t="e">
        <f>+'DEALER BILLING'!#REF!</f>
        <v>#REF!</v>
      </c>
      <c r="C128" s="17" t="e">
        <f>+'DEALER BILLING'!#REF!</f>
        <v>#REF!</v>
      </c>
      <c r="D128" s="33" t="e">
        <f>+'DEALER BILLING'!#REF!*1.15</f>
        <v>#REF!</v>
      </c>
      <c r="E128" s="33" t="e">
        <f t="shared" si="15"/>
        <v>#REF!</v>
      </c>
      <c r="F128" s="33" t="e">
        <f t="shared" si="16"/>
        <v>#REF!</v>
      </c>
      <c r="G128" s="33" t="e">
        <f t="shared" si="17"/>
        <v>#REF!</v>
      </c>
    </row>
    <row r="129" spans="1:7">
      <c r="B129" s="22" t="str">
        <f>+'DEALER BILLING'!A123</f>
        <v>* 6 Years or 90,000 km service plan</v>
      </c>
      <c r="C129" s="17"/>
      <c r="D129" s="33"/>
      <c r="E129" s="33"/>
      <c r="F129" s="33"/>
      <c r="G129" s="33"/>
    </row>
    <row r="130" spans="1:7">
      <c r="B130" s="22" t="str">
        <f>+'DEALER BILLING'!A124</f>
        <v>* 7 year 150 000km roadside assistance standard</v>
      </c>
      <c r="C130" s="17"/>
      <c r="D130" s="33"/>
      <c r="E130" s="33"/>
      <c r="F130" s="33"/>
      <c r="G130" s="33"/>
    </row>
    <row r="131" spans="1:7">
      <c r="B131" s="10"/>
      <c r="C131" s="17"/>
      <c r="D131" s="33"/>
      <c r="E131" s="33"/>
      <c r="F131" s="33"/>
      <c r="G131" s="33"/>
    </row>
    <row r="132" spans="1:7" ht="14.25">
      <c r="B132" s="34" t="s">
        <v>11</v>
      </c>
      <c r="C132" s="35"/>
      <c r="D132" s="42">
        <v>0</v>
      </c>
      <c r="E132" s="42"/>
      <c r="F132" s="42">
        <v>0</v>
      </c>
      <c r="G132" s="42">
        <v>0</v>
      </c>
    </row>
    <row r="133" spans="1:7" s="90" customFormat="1" ht="14.25">
      <c r="B133" s="93"/>
      <c r="C133" s="93"/>
      <c r="D133" s="94"/>
      <c r="E133" s="94"/>
      <c r="F133" s="94"/>
      <c r="G133" s="94"/>
    </row>
    <row r="134" spans="1:7" s="90" customFormat="1" ht="14.25">
      <c r="B134" s="96" t="s">
        <v>324</v>
      </c>
      <c r="C134" s="93"/>
      <c r="D134" s="94"/>
      <c r="E134" s="94"/>
      <c r="F134" s="94"/>
      <c r="G134" s="94"/>
    </row>
    <row r="135" spans="1:7" s="90" customFormat="1" ht="14.25">
      <c r="B135" s="93"/>
      <c r="C135" s="93"/>
      <c r="D135" s="94"/>
      <c r="E135" s="94"/>
      <c r="F135" s="94"/>
      <c r="G135" s="94"/>
    </row>
    <row r="136" spans="1:7">
      <c r="A136" t="s">
        <v>323</v>
      </c>
      <c r="B136" s="5" t="e">
        <f>+'DEALER BILLING'!#REF!</f>
        <v>#REF!</v>
      </c>
      <c r="C136" s="17" t="e">
        <f>+'DEALER BILLING'!#REF!</f>
        <v>#REF!</v>
      </c>
      <c r="D136" s="33" t="e">
        <f>+'DEALER BILLING'!#REF!*1.15</f>
        <v>#REF!</v>
      </c>
      <c r="E136" s="33" t="e">
        <f t="shared" ref="E136" si="18">+D136*(1+$E$14)</f>
        <v>#REF!</v>
      </c>
      <c r="F136" s="33" t="e">
        <f t="shared" ref="F136" si="19">+E136*$F$13</f>
        <v>#REF!</v>
      </c>
      <c r="G136" s="33" t="e">
        <f t="shared" ref="G136" si="20">+F136*$G$14</f>
        <v>#REF!</v>
      </c>
    </row>
    <row r="137" spans="1:7">
      <c r="B137" s="6" t="e">
        <f>+'DEALER BILLING'!#REF!</f>
        <v>#REF!</v>
      </c>
      <c r="C137" s="17"/>
      <c r="D137" s="33"/>
      <c r="E137" s="33"/>
      <c r="F137" s="33"/>
      <c r="G137" s="33"/>
    </row>
    <row r="138" spans="1:7" s="90" customFormat="1" ht="14.25">
      <c r="B138" s="93"/>
      <c r="C138" s="93"/>
      <c r="D138" s="94"/>
      <c r="E138" s="94"/>
      <c r="F138" s="94"/>
      <c r="G138" s="94"/>
    </row>
    <row r="139" spans="1:7">
      <c r="A139" t="s">
        <v>323</v>
      </c>
      <c r="B139" s="5" t="e">
        <f>+'DEALER BILLING'!#REF!</f>
        <v>#REF!</v>
      </c>
      <c r="C139" s="17" t="e">
        <f>+'DEALER BILLING'!#REF!</f>
        <v>#REF!</v>
      </c>
      <c r="D139" s="33" t="e">
        <f>+'DEALER BILLING'!#REF!*1.15</f>
        <v>#REF!</v>
      </c>
      <c r="E139" s="33" t="e">
        <f t="shared" ref="E139" si="21">+D139*(1+$E$14)</f>
        <v>#REF!</v>
      </c>
      <c r="F139" s="33" t="e">
        <f t="shared" ref="F139" si="22">+E139*$F$13</f>
        <v>#REF!</v>
      </c>
      <c r="G139" s="33" t="e">
        <f t="shared" ref="G139" si="23">+F139*$G$14</f>
        <v>#REF!</v>
      </c>
    </row>
    <row r="140" spans="1:7">
      <c r="B140" s="22" t="e">
        <f>+'DEALER BILLING'!#REF!</f>
        <v>#REF!</v>
      </c>
      <c r="C140" s="17"/>
      <c r="D140" s="33" t="e">
        <f>+'DEALER BILLING'!#REF!*1.15</f>
        <v>#REF!</v>
      </c>
      <c r="E140" s="33"/>
      <c r="F140" s="33"/>
      <c r="G140" s="33"/>
    </row>
    <row r="141" spans="1:7">
      <c r="B141" s="6" t="e">
        <f>+'DEALER BILLING'!#REF!</f>
        <v>#REF!</v>
      </c>
      <c r="C141" s="17"/>
      <c r="D141" s="33"/>
      <c r="E141" s="33"/>
      <c r="F141" s="33"/>
      <c r="G141" s="33"/>
    </row>
    <row r="142" spans="1:7">
      <c r="B142" s="6" t="e">
        <f>+'DEALER BILLING'!#REF!</f>
        <v>#REF!</v>
      </c>
      <c r="C142" s="17"/>
      <c r="D142" s="33"/>
      <c r="E142" s="33"/>
      <c r="F142" s="33"/>
      <c r="G142" s="33"/>
    </row>
    <row r="143" spans="1:7">
      <c r="B143" s="7"/>
      <c r="C143" s="18"/>
      <c r="D143" s="37"/>
      <c r="E143" s="37"/>
      <c r="F143" s="37"/>
      <c r="G143" s="37"/>
    </row>
    <row r="144" spans="1:7">
      <c r="B144" s="96" t="str">
        <f>+'DEALER BILLING'!A128</f>
        <v>BAKKIES</v>
      </c>
      <c r="C144" s="18"/>
      <c r="D144" s="33"/>
      <c r="E144" s="33"/>
      <c r="F144" s="33"/>
      <c r="G144" s="33"/>
    </row>
    <row r="145" spans="1:7">
      <c r="B145" s="49"/>
      <c r="C145" s="18"/>
      <c r="D145" s="33"/>
      <c r="E145" s="33"/>
      <c r="F145" s="33"/>
      <c r="G145" s="33"/>
    </row>
    <row r="146" spans="1:7">
      <c r="A146" t="e">
        <f>+'DEALER BILLING'!#REF!</f>
        <v>#REF!</v>
      </c>
      <c r="B146" s="5" t="str">
        <f>+'DEALER BILLING'!A130</f>
        <v>BAKKIE 2.6 EURO II C/C</v>
      </c>
      <c r="C146" s="17">
        <f>+'DEALER BILLING'!B130</f>
        <v>26530406</v>
      </c>
      <c r="D146" s="33">
        <f>+'DEALER BILLING'!C130*1.15</f>
        <v>277153.5</v>
      </c>
      <c r="E146" s="33">
        <f t="shared" ref="E146:E151" si="24">+D146*(1+$E$14)</f>
        <v>277153.5</v>
      </c>
      <c r="F146" s="33">
        <f t="shared" ref="F146:F151" si="25">+E146*$F$13</f>
        <v>9700.3725000000013</v>
      </c>
      <c r="G146" s="33">
        <f t="shared" ref="G146:G151" si="26">+F146*$G$14</f>
        <v>3977.1527250000004</v>
      </c>
    </row>
    <row r="147" spans="1:7">
      <c r="A147" t="e">
        <f>+'DEALER BILLING'!#REF!</f>
        <v>#REF!</v>
      </c>
      <c r="B147" s="22" t="str">
        <f>+'DEALER BILLING'!A131</f>
        <v>BAKKIE 2.6 EURO II C/C A/C</v>
      </c>
      <c r="C147" s="17">
        <f>+'DEALER BILLING'!B131</f>
        <v>26530410</v>
      </c>
      <c r="D147" s="33">
        <f>+'DEALER BILLING'!C131*1.15</f>
        <v>293623.5</v>
      </c>
      <c r="E147" s="33">
        <f t="shared" si="24"/>
        <v>293623.5</v>
      </c>
      <c r="F147" s="33">
        <f t="shared" si="25"/>
        <v>10276.8225</v>
      </c>
      <c r="G147" s="33">
        <f t="shared" si="26"/>
        <v>4213.4972250000001</v>
      </c>
    </row>
    <row r="148" spans="1:7">
      <c r="A148" t="e">
        <f>+'DEALER BILLING'!#REF!</f>
        <v>#REF!</v>
      </c>
      <c r="B148" s="22" t="str">
        <f>+'DEALER BILLING'!A132</f>
        <v>BAKKIE 2.6 EURO II DECK</v>
      </c>
      <c r="C148" s="17">
        <f>+'DEALER BILLING'!B132</f>
        <v>26530401</v>
      </c>
      <c r="D148" s="33">
        <f>+'DEALER BILLING'!C132*1.15</f>
        <v>294538.5</v>
      </c>
      <c r="E148" s="33">
        <f t="shared" si="24"/>
        <v>294538.5</v>
      </c>
      <c r="F148" s="33">
        <f t="shared" si="25"/>
        <v>10308.847500000002</v>
      </c>
      <c r="G148" s="33">
        <f t="shared" si="26"/>
        <v>4226.6274750000002</v>
      </c>
    </row>
    <row r="149" spans="1:7">
      <c r="A149" t="e">
        <f>+'DEALER BILLING'!#REF!</f>
        <v>#REF!</v>
      </c>
      <c r="B149" s="22" t="str">
        <f>+'DEALER BILLING'!A133</f>
        <v>BAKKIE 2.6 EURO II DECK A/C</v>
      </c>
      <c r="C149" s="17">
        <f>+'DEALER BILLING'!B133</f>
        <v>26530380</v>
      </c>
      <c r="D149" s="33">
        <f>+'DEALER BILLING'!C133*1.15</f>
        <v>313387.50000000006</v>
      </c>
      <c r="E149" s="33">
        <f t="shared" si="24"/>
        <v>313387.50000000006</v>
      </c>
      <c r="F149" s="33">
        <f t="shared" si="25"/>
        <v>10968.562500000004</v>
      </c>
      <c r="G149" s="33">
        <f t="shared" si="26"/>
        <v>4497.1106250000012</v>
      </c>
    </row>
    <row r="150" spans="1:7">
      <c r="A150" t="e">
        <f>+'DEALER BILLING'!#REF!</f>
        <v>#REF!</v>
      </c>
      <c r="B150" s="22" t="str">
        <f>+'DEALER BILLING'!A134</f>
        <v>BAKKIE 2.6 EURO II DECK TIPPER</v>
      </c>
      <c r="C150" s="17">
        <f>+'DEALER BILLING'!B134</f>
        <v>26530431</v>
      </c>
      <c r="D150" s="33">
        <f>+'DEALER BILLING'!C134*1.15</f>
        <v>326563.5</v>
      </c>
      <c r="E150" s="33">
        <f t="shared" si="24"/>
        <v>326563.5</v>
      </c>
      <c r="F150" s="33">
        <f t="shared" si="25"/>
        <v>11429.722500000002</v>
      </c>
      <c r="G150" s="33">
        <f t="shared" si="26"/>
        <v>4686.1862250000004</v>
      </c>
    </row>
    <row r="151" spans="1:7">
      <c r="A151" t="e">
        <f>+'DEALER BILLING'!#REF!</f>
        <v>#REF!</v>
      </c>
      <c r="B151" s="22" t="str">
        <f>+'DEALER BILLING'!A135</f>
        <v>BAKKIE 2.6 EURO II DECK A/C TIPPER</v>
      </c>
      <c r="C151" s="17">
        <f>+'DEALER BILLING'!B135</f>
        <v>26530431</v>
      </c>
      <c r="D151" s="33">
        <f>+'DEALER BILLING'!C135*1.15</f>
        <v>342667.5</v>
      </c>
      <c r="E151" s="33">
        <f t="shared" si="24"/>
        <v>342667.5</v>
      </c>
      <c r="F151" s="33">
        <f t="shared" si="25"/>
        <v>11993.362500000001</v>
      </c>
      <c r="G151" s="33">
        <f t="shared" si="26"/>
        <v>4917.2786249999999</v>
      </c>
    </row>
    <row r="152" spans="1:7">
      <c r="B152" s="10" t="str">
        <f>+'DEALER BILLING'!A136</f>
        <v xml:space="preserve">* 3 Years or 60,000 km service plan standard </v>
      </c>
      <c r="C152" s="19"/>
      <c r="D152" s="33"/>
      <c r="E152" s="33"/>
      <c r="F152" s="33"/>
      <c r="G152" s="33"/>
    </row>
    <row r="153" spans="1:7">
      <c r="B153" s="10" t="str">
        <f>+'DEALER BILLING'!A137</f>
        <v>* 7 year 150 000km roadside assistance standard</v>
      </c>
      <c r="C153" s="19"/>
      <c r="D153" s="33"/>
      <c r="E153" s="33"/>
      <c r="F153" s="33"/>
      <c r="G153" s="33"/>
    </row>
    <row r="154" spans="1:7">
      <c r="B154" s="10"/>
      <c r="C154" s="19"/>
      <c r="D154" s="33"/>
      <c r="E154" s="33"/>
      <c r="F154" s="33"/>
      <c r="G154" s="33"/>
    </row>
    <row r="155" spans="1:7">
      <c r="B155" s="10"/>
      <c r="C155" s="19"/>
      <c r="D155" s="33"/>
      <c r="E155" s="33"/>
      <c r="F155" s="33"/>
      <c r="G155" s="33"/>
    </row>
    <row r="156" spans="1:7">
      <c r="B156" s="9" t="str">
        <f>+'DEALER BILLING'!A140</f>
        <v>H1 PANELVAN MY2018</v>
      </c>
      <c r="C156" s="18"/>
      <c r="D156" s="37"/>
      <c r="E156" s="37"/>
      <c r="F156" s="37"/>
      <c r="G156" s="37"/>
    </row>
    <row r="157" spans="1:7">
      <c r="B157" s="9"/>
      <c r="C157" s="18"/>
      <c r="D157" s="37"/>
      <c r="E157" s="37"/>
      <c r="F157" s="37"/>
      <c r="G157" s="37"/>
    </row>
    <row r="158" spans="1:7">
      <c r="A158" t="e">
        <f>+'DEALER BILLING'!#REF!</f>
        <v>#REF!</v>
      </c>
      <c r="B158" s="22" t="str">
        <f>+'DEALER BILLING'!A142</f>
        <v>H1 2.5 DIESEL 3 SEATER P/VAN AT AC</v>
      </c>
      <c r="C158" s="17">
        <f>+'DEALER BILLING'!B142</f>
        <v>26545240</v>
      </c>
      <c r="D158" s="33">
        <f>+'DEALER BILLING'!C142*1.15</f>
        <v>479227.5</v>
      </c>
      <c r="E158" s="33">
        <f t="shared" ref="E158" si="27">+D158*(1+$E$14)</f>
        <v>479227.5</v>
      </c>
      <c r="F158" s="33">
        <f t="shared" ref="F158" si="28">+E158*$F$13</f>
        <v>16772.962500000001</v>
      </c>
      <c r="G158" s="33">
        <f t="shared" ref="G158" si="29">+F158*$G$14</f>
        <v>6876.9146250000003</v>
      </c>
    </row>
    <row r="159" spans="1:7">
      <c r="A159" t="e">
        <f>+'DEALER BILLING'!#REF!</f>
        <v>#REF!</v>
      </c>
      <c r="B159" s="22" t="str">
        <f>+'DEALER BILLING'!A143</f>
        <v>H1 2.5 DIESEL 6 SEATER MULTICAB AT</v>
      </c>
      <c r="C159" s="17">
        <f>+'DEALER BILLING'!B143</f>
        <v>26545530</v>
      </c>
      <c r="D159" s="33">
        <f>+'DEALER BILLING'!C143*1.15</f>
        <v>549496.5</v>
      </c>
      <c r="E159" s="33">
        <f>+D159*(1+$E$14)</f>
        <v>549496.5</v>
      </c>
      <c r="F159" s="33">
        <f>+E159*$F$13</f>
        <v>19232.377500000002</v>
      </c>
      <c r="G159" s="33">
        <f>+F159*$G$14</f>
        <v>7885.2747750000008</v>
      </c>
    </row>
    <row r="160" spans="1:7">
      <c r="B160" s="10" t="str">
        <f>+'DEALER BILLING'!A144</f>
        <v>* 5 Years or 90,000 km service plan standard</v>
      </c>
      <c r="C160" s="25"/>
      <c r="D160" s="46"/>
      <c r="E160" s="46"/>
      <c r="F160" s="46"/>
      <c r="G160" s="46"/>
    </row>
    <row r="161" spans="1:14">
      <c r="B161" s="10" t="str">
        <f>+'DEALER BILLING'!A145</f>
        <v>* 7 year 150 000km roadside assistance standard</v>
      </c>
      <c r="C161" s="25"/>
      <c r="D161" s="46"/>
      <c r="E161" s="46"/>
      <c r="F161" s="46"/>
      <c r="G161" s="46"/>
    </row>
    <row r="162" spans="1:14">
      <c r="B162" s="5"/>
      <c r="C162" s="18"/>
      <c r="D162" s="37"/>
      <c r="E162" s="37"/>
      <c r="F162" s="37"/>
      <c r="G162" s="37"/>
    </row>
    <row r="163" spans="1:14">
      <c r="B163" s="9" t="str">
        <f>+'DEALER BILLING'!A147</f>
        <v>TRUCKS</v>
      </c>
      <c r="C163" s="18"/>
      <c r="D163" s="37"/>
      <c r="E163" s="37"/>
      <c r="F163" s="37"/>
      <c r="G163" s="37"/>
    </row>
    <row r="164" spans="1:14">
      <c r="B164" s="9"/>
      <c r="C164" s="18"/>
      <c r="D164" s="37"/>
      <c r="E164" s="37"/>
      <c r="F164" s="37"/>
      <c r="G164" s="37"/>
    </row>
    <row r="165" spans="1:14">
      <c r="A165" t="e">
        <f>+'DEALER BILLING'!#REF!</f>
        <v>#REF!</v>
      </c>
      <c r="B165" s="22" t="str">
        <f>+'DEALER BILLING'!A149</f>
        <v>EX-8 LWB C/C</v>
      </c>
      <c r="C165" s="17">
        <f>+'DEALER BILLING'!B149</f>
        <v>26540300</v>
      </c>
      <c r="D165" s="33">
        <f>+'DEALER BILLING'!C149*1.15</f>
        <v>433645</v>
      </c>
      <c r="E165" s="33">
        <f t="shared" ref="E165:E171" si="30">+D165*(1+$E$14)</f>
        <v>433645</v>
      </c>
      <c r="F165" s="33">
        <f t="shared" ref="F165:F171" si="31">+E165*$F$13</f>
        <v>15177.575000000001</v>
      </c>
      <c r="G165" s="33">
        <f t="shared" ref="G165:G171" si="32">+F165*$G$14</f>
        <v>6222.8057499999995</v>
      </c>
    </row>
    <row r="166" spans="1:14">
      <c r="A166" t="e">
        <f>+'DEALER BILLING'!#REF!</f>
        <v>#REF!</v>
      </c>
      <c r="B166" s="22" t="str">
        <f>+'DEALER BILLING'!A150</f>
        <v>EX-8 SWB C/C</v>
      </c>
      <c r="C166" s="17">
        <f>+'DEALER BILLING'!B150</f>
        <v>26540200</v>
      </c>
      <c r="D166" s="33">
        <f>+'DEALER BILLING'!C150*1.15</f>
        <v>433645</v>
      </c>
      <c r="E166" s="33">
        <f t="shared" ref="E166" si="33">+D166*(1+$E$14)</f>
        <v>433645</v>
      </c>
      <c r="F166" s="33">
        <f t="shared" ref="F166" si="34">+E166*$F$13</f>
        <v>15177.575000000001</v>
      </c>
      <c r="G166" s="33">
        <f t="shared" ref="G166" si="35">+F166*$G$14</f>
        <v>6222.8057499999995</v>
      </c>
    </row>
    <row r="167" spans="1:14">
      <c r="A167" t="e">
        <f>+'DEALER BILLING'!#REF!</f>
        <v>#REF!</v>
      </c>
      <c r="B167" s="22" t="str">
        <f>+'DEALER BILLING'!A151</f>
        <v>EX-8 LWB C/C A/C</v>
      </c>
      <c r="C167" s="17">
        <f>+'DEALER BILLING'!B151</f>
        <v>26540305</v>
      </c>
      <c r="D167" s="33">
        <f>+'DEALER BILLING'!C151*1.15</f>
        <v>453645</v>
      </c>
      <c r="E167" s="33">
        <f t="shared" si="30"/>
        <v>453645</v>
      </c>
      <c r="F167" s="33">
        <f t="shared" si="31"/>
        <v>15877.575000000001</v>
      </c>
      <c r="G167" s="33">
        <f t="shared" si="32"/>
        <v>6509.8057499999995</v>
      </c>
    </row>
    <row r="168" spans="1:14">
      <c r="A168" t="e">
        <f>+'DEALER BILLING'!#REF!</f>
        <v>#REF!</v>
      </c>
      <c r="B168" s="22" t="str">
        <f>+'DEALER BILLING'!A152</f>
        <v>EX-8 SWB C/C A/C</v>
      </c>
      <c r="C168" s="17">
        <f>+'DEALER BILLING'!B152</f>
        <v>26540205</v>
      </c>
      <c r="D168" s="33">
        <f>+'DEALER BILLING'!C152*1.15</f>
        <v>453645</v>
      </c>
      <c r="E168" s="33">
        <f t="shared" ref="E168" si="36">+D168*(1+$E$14)</f>
        <v>453645</v>
      </c>
      <c r="F168" s="33">
        <f t="shared" ref="F168" si="37">+E168*$F$13</f>
        <v>15877.575000000001</v>
      </c>
      <c r="G168" s="33">
        <f t="shared" ref="G168" si="38">+F168*$G$14</f>
        <v>6509.8057499999995</v>
      </c>
    </row>
    <row r="169" spans="1:14">
      <c r="A169" t="e">
        <f>+'DEALER BILLING'!#REF!</f>
        <v>#REF!</v>
      </c>
      <c r="B169" s="22" t="str">
        <f>+'DEALER BILLING'!A153</f>
        <v>EX-8 Dropside</v>
      </c>
      <c r="C169" s="17">
        <f>+'DEALER BILLING'!B153</f>
        <v>26540320</v>
      </c>
      <c r="D169" s="33">
        <f>+'DEALER BILLING'!C153*1.15</f>
        <v>476245</v>
      </c>
      <c r="E169" s="33">
        <f t="shared" si="30"/>
        <v>476245</v>
      </c>
      <c r="F169" s="33">
        <f t="shared" si="31"/>
        <v>16668.575000000001</v>
      </c>
      <c r="G169" s="33">
        <f t="shared" si="32"/>
        <v>6834.1157499999999</v>
      </c>
    </row>
    <row r="170" spans="1:14">
      <c r="A170" t="e">
        <f>+'DEALER BILLING'!#REF!</f>
        <v>#REF!</v>
      </c>
      <c r="B170" s="22" t="str">
        <f>+'DEALER BILLING'!A154</f>
        <v>EX-8 Dropside A/C</v>
      </c>
      <c r="C170" s="17">
        <f>+'DEALER BILLING'!B154</f>
        <v>26540325</v>
      </c>
      <c r="D170" s="33">
        <f>+'DEALER BILLING'!C154*1.15</f>
        <v>486645</v>
      </c>
      <c r="E170" s="33">
        <f t="shared" si="30"/>
        <v>486645</v>
      </c>
      <c r="F170" s="33">
        <f t="shared" si="31"/>
        <v>17032.575000000001</v>
      </c>
      <c r="G170" s="33">
        <f t="shared" si="32"/>
        <v>6983.3557499999997</v>
      </c>
    </row>
    <row r="171" spans="1:14">
      <c r="A171" t="e">
        <f>+'DEALER BILLING'!#REF!</f>
        <v>#REF!</v>
      </c>
      <c r="B171" s="22" t="str">
        <f>+'DEALER BILLING'!A155</f>
        <v>EX-8 SWB TIPPER</v>
      </c>
      <c r="C171" s="17">
        <f>+'DEALER BILLING'!B155</f>
        <v>26540340</v>
      </c>
      <c r="D171" s="33">
        <f>+'DEALER BILLING'!C155*1.15</f>
        <v>523245</v>
      </c>
      <c r="E171" s="33">
        <f t="shared" si="30"/>
        <v>523245</v>
      </c>
      <c r="F171" s="33">
        <f t="shared" si="31"/>
        <v>18313.575000000001</v>
      </c>
      <c r="G171" s="33">
        <f t="shared" si="32"/>
        <v>7508.5657499999998</v>
      </c>
    </row>
    <row r="172" spans="1:14">
      <c r="B172" s="10" t="str">
        <f>+'DEALER BILLING'!A156</f>
        <v>* 4 Year Unlimited km warranty standard</v>
      </c>
      <c r="C172" s="17"/>
      <c r="D172" s="33"/>
      <c r="E172" s="33"/>
      <c r="F172" s="33"/>
      <c r="G172" s="33"/>
      <c r="I172" s="32"/>
      <c r="J172" s="32"/>
      <c r="K172" s="32"/>
      <c r="L172" s="71"/>
      <c r="M172" s="32"/>
      <c r="N172" s="51"/>
    </row>
    <row r="173" spans="1:14">
      <c r="B173" s="10" t="str">
        <f>+'DEALER BILLING'!A157</f>
        <v>* 3 year or 200,000 km roadside assistance standard</v>
      </c>
      <c r="C173" s="17"/>
      <c r="D173" s="33"/>
      <c r="E173" s="33"/>
      <c r="F173" s="33"/>
      <c r="G173" s="33"/>
      <c r="I173" s="32"/>
      <c r="J173" s="32"/>
      <c r="K173" s="32"/>
      <c r="L173" s="71"/>
      <c r="M173" s="32"/>
      <c r="N173" s="51"/>
    </row>
    <row r="174" spans="1:14">
      <c r="B174" s="10"/>
      <c r="C174" s="17"/>
      <c r="D174" s="33"/>
      <c r="E174" s="33"/>
      <c r="F174" s="33"/>
      <c r="G174" s="33"/>
      <c r="I174" s="32"/>
      <c r="J174" s="32"/>
      <c r="K174" s="32"/>
      <c r="L174" s="71"/>
      <c r="M174" s="32"/>
      <c r="N174" s="51"/>
    </row>
    <row r="175" spans="1:14">
      <c r="B175" s="22"/>
      <c r="C175" s="17"/>
      <c r="D175" s="33"/>
      <c r="E175" s="33"/>
      <c r="F175" s="33"/>
      <c r="G175" s="33"/>
      <c r="I175" s="32"/>
      <c r="J175" s="32"/>
      <c r="K175" s="32"/>
      <c r="L175" s="71"/>
      <c r="M175" s="32"/>
      <c r="N175" s="51"/>
    </row>
    <row r="176" spans="1:14">
      <c r="B176" s="22" t="str">
        <f>+'DEALER BILLING'!A170</f>
        <v>ALL LISTED PRICES AND SPECIFICATIONS SUBJECT TO CHANGE WITHIN 24 HOURS</v>
      </c>
      <c r="C176" s="17"/>
      <c r="D176" s="33"/>
      <c r="E176" s="33"/>
      <c r="F176" s="33"/>
      <c r="G176" s="33"/>
      <c r="I176" s="32"/>
      <c r="J176" s="32"/>
      <c r="K176" s="32"/>
      <c r="L176" s="71"/>
      <c r="M176" s="32"/>
      <c r="N176" s="51"/>
    </row>
    <row r="177" spans="2:14">
      <c r="B177" s="22"/>
      <c r="C177" s="17"/>
      <c r="D177" s="33"/>
      <c r="E177" s="33"/>
      <c r="F177" s="33"/>
      <c r="G177" s="33"/>
      <c r="I177" s="32"/>
      <c r="J177" s="32"/>
      <c r="K177" s="32"/>
      <c r="L177" s="71"/>
      <c r="M177" s="32"/>
      <c r="N177" s="51"/>
    </row>
    <row r="178" spans="2:14">
      <c r="B178" s="22"/>
      <c r="C178" s="17"/>
      <c r="D178" s="33"/>
      <c r="E178" s="33"/>
      <c r="F178" s="33"/>
      <c r="G178" s="33"/>
      <c r="I178" s="32"/>
      <c r="J178" s="32"/>
      <c r="K178" s="32"/>
      <c r="L178" s="71"/>
      <c r="M178" s="32"/>
      <c r="N178" s="51"/>
    </row>
    <row r="179" spans="2:14">
      <c r="B179" s="22"/>
      <c r="C179" s="17"/>
      <c r="D179" s="33"/>
      <c r="E179" s="33"/>
      <c r="F179" s="33"/>
      <c r="G179" s="33"/>
      <c r="I179" s="32"/>
      <c r="J179" s="32"/>
      <c r="K179" s="32"/>
      <c r="L179" s="71"/>
      <c r="M179" s="32"/>
      <c r="N179" s="51"/>
    </row>
    <row r="180" spans="2:14">
      <c r="B180" s="22"/>
      <c r="C180" s="17"/>
      <c r="D180" s="33"/>
      <c r="E180" s="33"/>
      <c r="F180" s="33"/>
      <c r="G180" s="33"/>
      <c r="I180" s="32"/>
      <c r="J180" s="32"/>
      <c r="K180" s="32"/>
      <c r="L180" s="71"/>
      <c r="M180" s="32"/>
      <c r="N180" s="51"/>
    </row>
    <row r="181" spans="2:14">
      <c r="B181" s="22"/>
      <c r="C181" s="17"/>
      <c r="D181" s="33"/>
      <c r="E181" s="33"/>
      <c r="F181" s="33"/>
      <c r="G181" s="33"/>
      <c r="I181" s="32"/>
      <c r="J181" s="32"/>
      <c r="K181" s="32"/>
      <c r="L181" s="71"/>
      <c r="M181" s="32"/>
      <c r="N181" s="51"/>
    </row>
    <row r="182" spans="2:14">
      <c r="B182" s="22"/>
      <c r="C182" s="17"/>
      <c r="D182" s="33"/>
      <c r="E182" s="33"/>
      <c r="F182" s="33"/>
      <c r="G182" s="33"/>
      <c r="I182" s="32"/>
      <c r="J182" s="32"/>
      <c r="K182" s="32"/>
      <c r="L182" s="71"/>
      <c r="M182" s="32"/>
      <c r="N182" s="51"/>
    </row>
    <row r="183" spans="2:14">
      <c r="B183" s="22"/>
      <c r="C183" s="17"/>
      <c r="D183" s="33"/>
      <c r="E183" s="33"/>
      <c r="F183" s="33"/>
      <c r="G183" s="33"/>
      <c r="I183" s="32"/>
      <c r="J183" s="32"/>
      <c r="K183" s="32"/>
      <c r="L183" s="71"/>
      <c r="M183" s="32"/>
      <c r="N183" s="51"/>
    </row>
    <row r="184" spans="2:14">
      <c r="B184" s="22"/>
      <c r="C184" s="17"/>
      <c r="D184" s="33"/>
      <c r="E184" s="33"/>
      <c r="F184" s="33"/>
      <c r="G184" s="33"/>
      <c r="I184" s="32"/>
      <c r="J184" s="32"/>
      <c r="K184" s="32"/>
      <c r="L184" s="71"/>
      <c r="M184" s="32"/>
      <c r="N184" s="51"/>
    </row>
    <row r="185" spans="2:14">
      <c r="C185"/>
      <c r="D185"/>
      <c r="E185"/>
      <c r="F185"/>
      <c r="G185"/>
    </row>
    <row r="186" spans="2:14">
      <c r="C186"/>
      <c r="D186"/>
      <c r="E186"/>
      <c r="F186"/>
      <c r="G186"/>
    </row>
    <row r="187" spans="2:14">
      <c r="C187"/>
      <c r="D187"/>
      <c r="E187"/>
      <c r="F187"/>
      <c r="G187"/>
    </row>
    <row r="188" spans="2:14">
      <c r="C188"/>
      <c r="D188"/>
      <c r="E188"/>
      <c r="F188"/>
      <c r="G188"/>
    </row>
    <row r="189" spans="2:14">
      <c r="C189"/>
      <c r="D189"/>
      <c r="E189"/>
      <c r="F189"/>
      <c r="G189"/>
    </row>
    <row r="190" spans="2:14">
      <c r="C190"/>
      <c r="D190"/>
      <c r="E190"/>
      <c r="F190"/>
      <c r="G190"/>
    </row>
    <row r="191" spans="2:14">
      <c r="C191"/>
      <c r="D191"/>
      <c r="E191"/>
      <c r="F191"/>
      <c r="G191"/>
    </row>
    <row r="192" spans="2:14">
      <c r="C192"/>
      <c r="D192"/>
      <c r="E192"/>
      <c r="F192"/>
      <c r="G192"/>
    </row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spans="1:8">
      <c r="C225"/>
      <c r="D225"/>
      <c r="E225"/>
      <c r="F225"/>
      <c r="G225"/>
    </row>
    <row r="226" spans="1:8">
      <c r="C226"/>
      <c r="D226"/>
      <c r="E226"/>
      <c r="F226"/>
      <c r="G226"/>
    </row>
    <row r="227" spans="1:8">
      <c r="C227"/>
      <c r="D227"/>
      <c r="E227"/>
      <c r="F227"/>
      <c r="G227"/>
    </row>
    <row r="228" spans="1:8">
      <c r="C228"/>
      <c r="D228"/>
      <c r="E228"/>
      <c r="F228"/>
      <c r="G228"/>
    </row>
    <row r="229" spans="1:8">
      <c r="C229"/>
      <c r="D229"/>
      <c r="E229"/>
      <c r="F229"/>
      <c r="G229"/>
    </row>
    <row r="230" spans="1:8">
      <c r="C230"/>
      <c r="D230"/>
      <c r="E230"/>
      <c r="F230"/>
      <c r="G230"/>
    </row>
    <row r="231" spans="1:8">
      <c r="C231"/>
      <c r="D231"/>
      <c r="E231"/>
      <c r="F231"/>
      <c r="G231"/>
    </row>
    <row r="232" spans="1:8">
      <c r="C232"/>
      <c r="D232"/>
      <c r="E232"/>
      <c r="F232"/>
      <c r="G232"/>
    </row>
    <row r="233" spans="1:8">
      <c r="C233"/>
      <c r="D233"/>
      <c r="E233"/>
      <c r="F233"/>
      <c r="G233"/>
    </row>
    <row r="234" spans="1:8" s="32" customFormat="1">
      <c r="A234"/>
      <c r="B234"/>
      <c r="C234"/>
      <c r="D234"/>
      <c r="E234"/>
      <c r="F234"/>
      <c r="G234"/>
      <c r="H234"/>
    </row>
    <row r="235" spans="1:8" s="32" customFormat="1">
      <c r="A235"/>
      <c r="B235"/>
      <c r="C235" s="24"/>
      <c r="D235"/>
      <c r="E235"/>
      <c r="F235"/>
      <c r="G235"/>
      <c r="H235"/>
    </row>
    <row r="236" spans="1:8" s="32" customFormat="1">
      <c r="A236"/>
      <c r="B236"/>
      <c r="C236" s="24"/>
      <c r="D236"/>
      <c r="E236"/>
      <c r="F236"/>
      <c r="G236"/>
      <c r="H236"/>
    </row>
    <row r="237" spans="1:8" s="32" customFormat="1">
      <c r="A237"/>
      <c r="B237"/>
      <c r="C237" s="24"/>
      <c r="D237"/>
      <c r="E237"/>
      <c r="F237"/>
      <c r="G237"/>
      <c r="H237"/>
    </row>
    <row r="238" spans="1:8" s="32" customFormat="1">
      <c r="A238"/>
      <c r="B238"/>
      <c r="C238" s="24"/>
      <c r="D238"/>
      <c r="E238"/>
      <c r="F238"/>
      <c r="G238"/>
      <c r="H238"/>
    </row>
    <row r="239" spans="1:8" s="32" customFormat="1">
      <c r="A239"/>
      <c r="B239"/>
      <c r="C239" s="24"/>
      <c r="D239"/>
      <c r="E239"/>
      <c r="F239"/>
      <c r="G239"/>
      <c r="H239"/>
    </row>
    <row r="240" spans="1:8" s="32" customFormat="1">
      <c r="A240"/>
      <c r="B240"/>
      <c r="C240" s="24"/>
      <c r="D240"/>
      <c r="E240"/>
      <c r="F240"/>
      <c r="G240"/>
      <c r="H240"/>
    </row>
    <row r="241" spans="1:8" s="32" customFormat="1">
      <c r="A241"/>
      <c r="B241"/>
      <c r="C241" s="24"/>
      <c r="D241"/>
      <c r="E241"/>
      <c r="F241"/>
      <c r="G241"/>
      <c r="H241"/>
    </row>
  </sheetData>
  <mergeCells count="1">
    <mergeCell ref="B1:F2"/>
  </mergeCells>
  <pageMargins left="0.48" right="0.28999999999999998" top="0.15748031496063" bottom="0.43307086614173201" header="0.23622047244094499" footer="0.15748031496063"/>
  <pageSetup paperSize="9" scale="68" fitToHeight="2" orientation="portrait" r:id="rId1"/>
  <headerFooter alignWithMargins="0">
    <oddFooter>&amp;CPage &amp;P of &amp;N</oddFooter>
  </headerFooter>
  <rowBreaks count="1" manualBreakCount="1">
    <brk id="100" min="1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2"/>
  </sheetPr>
  <dimension ref="A1:H274"/>
  <sheetViews>
    <sheetView view="pageBreakPreview" topLeftCell="A137" zoomScale="75" zoomScaleSheetLayoutView="75" workbookViewId="0">
      <selection activeCell="H185" sqref="H185"/>
    </sheetView>
  </sheetViews>
  <sheetFormatPr defaultColWidth="51" defaultRowHeight="12.75"/>
  <cols>
    <col min="1" max="1" width="23.42578125" customWidth="1"/>
    <col min="2" max="2" width="68.28515625" customWidth="1"/>
    <col min="3" max="3" width="12.28515625" style="24" bestFit="1" customWidth="1"/>
    <col min="4" max="4" width="13.85546875" style="32" bestFit="1" customWidth="1"/>
    <col min="5" max="5" width="13.28515625" style="32" bestFit="1" customWidth="1"/>
    <col min="6" max="7" width="14" style="32" customWidth="1"/>
  </cols>
  <sheetData>
    <row r="1" spans="2:7" ht="15" customHeight="1">
      <c r="B1" s="108" t="s">
        <v>244</v>
      </c>
      <c r="C1" s="108"/>
      <c r="D1" s="108"/>
      <c r="E1" s="108"/>
      <c r="F1" s="108"/>
    </row>
    <row r="2" spans="2:7" ht="15" customHeight="1">
      <c r="B2" s="108"/>
      <c r="C2" s="108"/>
      <c r="D2" s="108"/>
      <c r="E2" s="108"/>
      <c r="F2" s="108"/>
    </row>
    <row r="3" spans="2:7">
      <c r="B3" s="2"/>
      <c r="C3" s="3"/>
      <c r="D3" s="37"/>
      <c r="E3" s="37"/>
      <c r="F3" s="37"/>
      <c r="G3" s="37"/>
    </row>
    <row r="4" spans="2:7">
      <c r="B4" s="2"/>
      <c r="C4" s="3"/>
      <c r="D4" s="37"/>
      <c r="E4" s="37"/>
      <c r="F4" s="37"/>
      <c r="G4" s="37"/>
    </row>
    <row r="5" spans="2:7">
      <c r="B5" s="2"/>
      <c r="C5" s="3"/>
      <c r="D5" s="37"/>
      <c r="E5" s="37"/>
      <c r="F5" s="37"/>
      <c r="G5" s="37"/>
    </row>
    <row r="6" spans="2:7">
      <c r="B6" s="2"/>
      <c r="C6" s="3"/>
      <c r="D6" s="37"/>
      <c r="E6" s="37"/>
      <c r="F6" s="37"/>
      <c r="G6" s="37"/>
    </row>
    <row r="7" spans="2:7">
      <c r="B7" s="2"/>
      <c r="C7" s="3"/>
      <c r="D7" s="37"/>
      <c r="E7" s="37"/>
      <c r="F7" s="37"/>
      <c r="G7" s="37"/>
    </row>
    <row r="8" spans="2:7">
      <c r="B8" s="2"/>
      <c r="C8" s="3"/>
      <c r="D8" s="37"/>
      <c r="E8" s="37"/>
      <c r="F8" s="37"/>
      <c r="G8" s="37"/>
    </row>
    <row r="9" spans="2:7">
      <c r="B9" s="2"/>
      <c r="C9" s="3"/>
      <c r="D9" s="37"/>
      <c r="E9" s="37"/>
      <c r="F9" s="37"/>
      <c r="G9" s="37"/>
    </row>
    <row r="10" spans="2:7">
      <c r="B10" s="2"/>
      <c r="C10" s="3"/>
      <c r="D10" s="37"/>
      <c r="E10" s="37"/>
      <c r="F10" s="37"/>
      <c r="G10" s="37"/>
    </row>
    <row r="11" spans="2:7" ht="15">
      <c r="B11" s="74" t="s">
        <v>277</v>
      </c>
      <c r="C11" s="74"/>
      <c r="D11" s="75"/>
      <c r="E11" s="75"/>
      <c r="F11" s="75"/>
      <c r="G11" s="75"/>
    </row>
    <row r="12" spans="2:7">
      <c r="B12" s="3"/>
      <c r="C12" s="3"/>
      <c r="D12" s="38"/>
      <c r="E12" s="38"/>
      <c r="F12" s="39"/>
      <c r="G12" s="39"/>
    </row>
    <row r="13" spans="2:7" s="29" customFormat="1" ht="25.5">
      <c r="B13" s="53" t="s">
        <v>0</v>
      </c>
      <c r="C13" s="54" t="s">
        <v>1</v>
      </c>
      <c r="D13" s="55" t="s">
        <v>2</v>
      </c>
      <c r="E13" s="55" t="s">
        <v>218</v>
      </c>
      <c r="F13" s="76">
        <v>3.5000000000000003E-2</v>
      </c>
      <c r="G13" s="76" t="s">
        <v>219</v>
      </c>
    </row>
    <row r="14" spans="2:7">
      <c r="B14" s="4"/>
      <c r="C14" s="3"/>
      <c r="D14" s="38"/>
      <c r="E14" s="77">
        <v>0.05</v>
      </c>
      <c r="F14" s="78"/>
      <c r="G14" s="79">
        <v>0.41</v>
      </c>
    </row>
    <row r="15" spans="2:7" ht="14.25">
      <c r="B15" s="34" t="s">
        <v>7</v>
      </c>
      <c r="C15" s="35"/>
      <c r="D15" s="42"/>
      <c r="E15" s="42"/>
      <c r="F15" s="42"/>
      <c r="G15" s="42"/>
    </row>
    <row r="16" spans="2:7">
      <c r="B16" s="30" t="s">
        <v>36</v>
      </c>
      <c r="C16" s="15"/>
      <c r="D16" s="38"/>
      <c r="E16" s="38"/>
      <c r="F16" s="40"/>
      <c r="G16" s="40"/>
    </row>
    <row r="17" spans="1:7">
      <c r="B17" s="31" t="s">
        <v>8</v>
      </c>
      <c r="C17" s="16"/>
      <c r="D17" s="43"/>
      <c r="E17" s="43"/>
      <c r="F17" s="43"/>
      <c r="G17" s="43"/>
    </row>
    <row r="18" spans="1:7">
      <c r="B18" s="5"/>
      <c r="C18" s="17"/>
      <c r="D18" s="33"/>
      <c r="E18" s="33"/>
      <c r="F18" s="33"/>
      <c r="G18" s="33"/>
    </row>
    <row r="19" spans="1:7">
      <c r="A19" t="s">
        <v>72</v>
      </c>
      <c r="B19" s="5" t="s">
        <v>39</v>
      </c>
      <c r="C19" s="17">
        <v>26516101</v>
      </c>
      <c r="D19" s="33">
        <v>125686.40350877194</v>
      </c>
      <c r="E19" s="33">
        <v>119402.08333333334</v>
      </c>
      <c r="F19" s="33">
        <v>4179.072916666667</v>
      </c>
      <c r="G19" s="33">
        <v>1713.4198958333334</v>
      </c>
    </row>
    <row r="20" spans="1:7">
      <c r="A20" t="s">
        <v>145</v>
      </c>
      <c r="B20" s="5" t="s">
        <v>127</v>
      </c>
      <c r="C20" s="17">
        <v>26516131</v>
      </c>
      <c r="D20" s="33">
        <v>145971.4912280702</v>
      </c>
      <c r="E20" s="33">
        <v>138672.91666666669</v>
      </c>
      <c r="F20" s="33">
        <v>4853.5520833333348</v>
      </c>
      <c r="G20" s="33">
        <v>1989.9563541666671</v>
      </c>
    </row>
    <row r="21" spans="1:7" hidden="1">
      <c r="A21" t="s">
        <v>73</v>
      </c>
      <c r="B21" s="5" t="s">
        <v>40</v>
      </c>
      <c r="C21" s="17">
        <v>26516201</v>
      </c>
      <c r="D21" s="33" t="e">
        <v>#N/A</v>
      </c>
      <c r="E21" s="33" t="e">
        <v>#N/A</v>
      </c>
      <c r="F21" s="33" t="e">
        <v>#N/A</v>
      </c>
      <c r="G21" s="33" t="e">
        <v>#N/A</v>
      </c>
    </row>
    <row r="22" spans="1:7" hidden="1">
      <c r="A22" t="s">
        <v>74</v>
      </c>
      <c r="B22" s="5" t="s">
        <v>41</v>
      </c>
      <c r="C22" s="17">
        <v>26516211</v>
      </c>
      <c r="D22" s="33" t="e">
        <v>#N/A</v>
      </c>
      <c r="E22" s="33" t="e">
        <v>#N/A</v>
      </c>
      <c r="F22" s="33" t="e">
        <v>#N/A</v>
      </c>
      <c r="G22" s="33" t="e">
        <v>#N/A</v>
      </c>
    </row>
    <row r="23" spans="1:7">
      <c r="A23" t="s">
        <v>75</v>
      </c>
      <c r="B23" s="80" t="s">
        <v>65</v>
      </c>
      <c r="C23" s="73">
        <v>26516231</v>
      </c>
      <c r="D23" s="82">
        <v>145971.4912280702</v>
      </c>
      <c r="E23" s="33">
        <v>138672.91666666669</v>
      </c>
      <c r="F23" s="33">
        <v>4853.5520833333348</v>
      </c>
      <c r="G23" s="33">
        <v>1989.9563541666671</v>
      </c>
    </row>
    <row r="24" spans="1:7">
      <c r="B24" s="10" t="s">
        <v>21</v>
      </c>
      <c r="C24" s="18"/>
      <c r="D24" s="33"/>
      <c r="E24" s="33"/>
      <c r="F24" s="33"/>
      <c r="G24" s="33"/>
    </row>
    <row r="25" spans="1:7">
      <c r="B25" s="10"/>
      <c r="C25" s="18"/>
      <c r="D25" s="33"/>
      <c r="E25" s="33"/>
      <c r="F25" s="33"/>
      <c r="G25" s="33"/>
    </row>
    <row r="26" spans="1:7">
      <c r="B26" s="31" t="s">
        <v>144</v>
      </c>
      <c r="C26" s="16"/>
      <c r="D26" s="43"/>
      <c r="E26" s="43"/>
      <c r="F26" s="43"/>
      <c r="G26" s="43"/>
    </row>
    <row r="27" spans="1:7">
      <c r="B27" s="5"/>
      <c r="C27" s="17"/>
      <c r="D27" s="33"/>
      <c r="E27" s="33"/>
      <c r="F27" s="33"/>
      <c r="G27" s="33"/>
    </row>
    <row r="28" spans="1:7">
      <c r="A28" t="s">
        <v>128</v>
      </c>
      <c r="B28" s="5" t="s">
        <v>136</v>
      </c>
      <c r="C28" s="17">
        <v>26516285</v>
      </c>
      <c r="D28" s="33">
        <v>150028.50877192983</v>
      </c>
      <c r="E28" s="33">
        <v>142527.08333333334</v>
      </c>
      <c r="F28" s="33">
        <v>4988.4479166666679</v>
      </c>
      <c r="G28" s="33">
        <v>2045.2636458333336</v>
      </c>
    </row>
    <row r="29" spans="1:7">
      <c r="A29" t="s">
        <v>130</v>
      </c>
      <c r="B29" s="5" t="s">
        <v>138</v>
      </c>
      <c r="C29" s="17">
        <v>26516305</v>
      </c>
      <c r="D29" s="33">
        <v>162199.56140350879</v>
      </c>
      <c r="E29" s="33">
        <v>154089.58333333334</v>
      </c>
      <c r="F29" s="33">
        <v>5393.1354166666679</v>
      </c>
      <c r="G29" s="33">
        <v>2211.1855208333336</v>
      </c>
    </row>
    <row r="30" spans="1:7">
      <c r="A30" t="s">
        <v>132</v>
      </c>
      <c r="B30" s="5" t="s">
        <v>140</v>
      </c>
      <c r="C30" s="17">
        <v>26516305</v>
      </c>
      <c r="D30" s="33">
        <v>166256.57894736843</v>
      </c>
      <c r="E30" s="33">
        <v>157943.75</v>
      </c>
      <c r="F30" s="33">
        <v>5528.0312500000009</v>
      </c>
      <c r="G30" s="33">
        <v>2266.4928125000001</v>
      </c>
    </row>
    <row r="31" spans="1:7">
      <c r="A31" t="s">
        <v>133</v>
      </c>
      <c r="B31" s="5" t="s">
        <v>141</v>
      </c>
      <c r="C31" s="17">
        <v>26516315</v>
      </c>
      <c r="D31" s="33">
        <v>171936.40350877194</v>
      </c>
      <c r="E31" s="33">
        <v>163339.58333333334</v>
      </c>
      <c r="F31" s="33">
        <v>5716.8854166666679</v>
      </c>
      <c r="G31" s="33">
        <v>2343.9230208333338</v>
      </c>
    </row>
    <row r="32" spans="1:7">
      <c r="A32" t="s">
        <v>135</v>
      </c>
      <c r="B32" s="5" t="s">
        <v>143</v>
      </c>
      <c r="C32" s="17">
        <v>26516315</v>
      </c>
      <c r="D32" s="33">
        <v>177616.22807017545</v>
      </c>
      <c r="E32" s="33">
        <v>168735.41666666666</v>
      </c>
      <c r="F32" s="33">
        <v>5905.7395833333339</v>
      </c>
      <c r="G32" s="33">
        <v>2421.3532291666666</v>
      </c>
    </row>
    <row r="33" spans="1:8">
      <c r="B33" s="10" t="s">
        <v>21</v>
      </c>
      <c r="C33" s="18"/>
      <c r="D33" s="33"/>
      <c r="E33" s="33"/>
      <c r="F33" s="33"/>
      <c r="G33" s="33"/>
    </row>
    <row r="34" spans="1:8">
      <c r="B34" s="8"/>
      <c r="C34" s="23"/>
      <c r="D34" s="44"/>
      <c r="E34" s="44"/>
      <c r="F34" s="44"/>
      <c r="G34" s="44"/>
    </row>
    <row r="35" spans="1:8" hidden="1">
      <c r="B35" s="9" t="s">
        <v>70</v>
      </c>
      <c r="C35" s="17"/>
      <c r="D35" s="33"/>
      <c r="E35" s="33"/>
      <c r="F35" s="44"/>
      <c r="G35" s="44"/>
    </row>
    <row r="36" spans="1:8" hidden="1">
      <c r="B36" s="8"/>
      <c r="C36" s="17"/>
      <c r="D36" s="33"/>
      <c r="E36" s="33"/>
      <c r="F36" s="44"/>
      <c r="G36" s="44"/>
    </row>
    <row r="37" spans="1:8" hidden="1">
      <c r="A37" s="70" t="s">
        <v>76</v>
      </c>
      <c r="B37" s="5" t="s">
        <v>61</v>
      </c>
      <c r="C37" s="17">
        <v>26516461</v>
      </c>
      <c r="D37" s="33">
        <v>141113.16</v>
      </c>
      <c r="E37" s="33" t="e">
        <v>#REF!</v>
      </c>
      <c r="F37" s="33" t="e">
        <v>#REF!</v>
      </c>
      <c r="G37" s="33" t="e">
        <v>#REF!</v>
      </c>
      <c r="H37" t="s">
        <v>61</v>
      </c>
    </row>
    <row r="38" spans="1:8" hidden="1">
      <c r="B38" s="6" t="s">
        <v>62</v>
      </c>
      <c r="C38" s="17"/>
      <c r="D38" s="33"/>
      <c r="E38" s="33"/>
      <c r="F38" s="33"/>
      <c r="G38" s="33"/>
      <c r="H38" t="s">
        <v>37</v>
      </c>
    </row>
    <row r="39" spans="1:8" hidden="1">
      <c r="B39" s="10" t="s">
        <v>21</v>
      </c>
      <c r="C39" s="17"/>
      <c r="D39" s="33"/>
      <c r="E39" s="33"/>
      <c r="F39" s="33"/>
      <c r="G39" s="33"/>
      <c r="H39" t="s">
        <v>38</v>
      </c>
    </row>
    <row r="40" spans="1:8" hidden="1">
      <c r="B40" s="10"/>
      <c r="C40" s="17"/>
      <c r="D40" s="33"/>
      <c r="E40" s="33"/>
      <c r="F40" s="33"/>
      <c r="G40" s="33"/>
    </row>
    <row r="41" spans="1:8" hidden="1">
      <c r="A41" s="70" t="s">
        <v>77</v>
      </c>
      <c r="B41" s="5" t="s">
        <v>37</v>
      </c>
      <c r="C41" s="17">
        <v>26516501</v>
      </c>
      <c r="D41" s="33">
        <v>161069.29999999999</v>
      </c>
      <c r="E41" s="33" t="e">
        <v>#REF!</v>
      </c>
      <c r="F41" s="33" t="e">
        <v>#REF!</v>
      </c>
      <c r="G41" s="33" t="e">
        <v>#REF!</v>
      </c>
    </row>
    <row r="42" spans="1:8" hidden="1">
      <c r="A42" s="70" t="s">
        <v>78</v>
      </c>
      <c r="B42" s="5" t="s">
        <v>38</v>
      </c>
      <c r="C42" s="17">
        <v>26516521</v>
      </c>
      <c r="D42" s="33">
        <v>169051.75</v>
      </c>
      <c r="E42" s="33" t="e">
        <v>#REF!</v>
      </c>
      <c r="F42" s="33" t="e">
        <v>#REF!</v>
      </c>
      <c r="G42" s="33" t="e">
        <v>#REF!</v>
      </c>
    </row>
    <row r="43" spans="1:8" hidden="1">
      <c r="A43" t="s">
        <v>79</v>
      </c>
      <c r="B43" s="5" t="s">
        <v>49</v>
      </c>
      <c r="C43" s="17">
        <v>26516510</v>
      </c>
      <c r="D43" s="33" t="e">
        <v>#N/A</v>
      </c>
      <c r="E43" s="33" t="e">
        <v>#REF!</v>
      </c>
      <c r="F43" s="33" t="e">
        <v>#REF!</v>
      </c>
      <c r="G43" s="33" t="e">
        <v>#REF!</v>
      </c>
    </row>
    <row r="44" spans="1:8" hidden="1">
      <c r="A44" t="s">
        <v>80</v>
      </c>
      <c r="B44" s="5" t="s">
        <v>66</v>
      </c>
      <c r="C44" s="17">
        <v>26516580</v>
      </c>
      <c r="D44" s="33" t="e">
        <v>#N/A</v>
      </c>
      <c r="E44" s="33" t="e">
        <v>#REF!</v>
      </c>
      <c r="F44" s="33" t="e">
        <v>#REF!</v>
      </c>
      <c r="G44" s="33" t="e">
        <v>#REF!</v>
      </c>
    </row>
    <row r="45" spans="1:8" hidden="1">
      <c r="B45" s="6" t="s">
        <v>18</v>
      </c>
      <c r="C45" s="17"/>
      <c r="D45" s="33"/>
      <c r="E45" s="33"/>
      <c r="F45" s="44"/>
      <c r="G45" s="44"/>
    </row>
    <row r="46" spans="1:8" hidden="1">
      <c r="B46" s="10" t="s">
        <v>21</v>
      </c>
      <c r="C46" s="17"/>
      <c r="D46" s="33"/>
      <c r="E46" s="33"/>
      <c r="F46" s="44"/>
      <c r="G46" s="44"/>
    </row>
    <row r="47" spans="1:8" hidden="1">
      <c r="B47" s="10"/>
      <c r="C47" s="17"/>
      <c r="D47" s="33"/>
      <c r="E47" s="33"/>
      <c r="F47" s="44"/>
      <c r="G47" s="44"/>
    </row>
    <row r="48" spans="1:8">
      <c r="B48" s="31" t="s">
        <v>252</v>
      </c>
      <c r="C48" s="16"/>
      <c r="D48" s="43"/>
      <c r="E48" s="43"/>
      <c r="F48" s="43"/>
      <c r="G48" s="43"/>
    </row>
    <row r="49" spans="1:7">
      <c r="B49" s="5"/>
      <c r="C49" s="17"/>
      <c r="D49" s="33"/>
      <c r="E49" s="33"/>
      <c r="F49" s="33"/>
      <c r="G49" s="33"/>
    </row>
    <row r="50" spans="1:7">
      <c r="A50" t="s">
        <v>246</v>
      </c>
      <c r="B50" s="5" t="s">
        <v>249</v>
      </c>
      <c r="C50" s="17">
        <v>26516285</v>
      </c>
      <c r="D50" s="33">
        <v>151651.31578947368</v>
      </c>
      <c r="E50" s="33">
        <v>144068.75</v>
      </c>
      <c r="F50" s="33">
        <v>5042.4062500000009</v>
      </c>
      <c r="G50" s="33">
        <v>2067.3865625000003</v>
      </c>
    </row>
    <row r="51" spans="1:7">
      <c r="A51" t="s">
        <v>247</v>
      </c>
      <c r="B51" s="5" t="s">
        <v>250</v>
      </c>
      <c r="C51" s="17">
        <v>26516290</v>
      </c>
      <c r="D51" s="33">
        <v>165445.17543859649</v>
      </c>
      <c r="E51" s="33">
        <v>157172.91666666666</v>
      </c>
      <c r="F51" s="33">
        <v>5501.0520833333339</v>
      </c>
      <c r="G51" s="33">
        <v>2255.431354166667</v>
      </c>
    </row>
    <row r="52" spans="1:7">
      <c r="A52" t="s">
        <v>248</v>
      </c>
      <c r="B52" s="5" t="s">
        <v>251</v>
      </c>
      <c r="C52" s="17">
        <v>26516305</v>
      </c>
      <c r="D52" s="33">
        <v>164633.77192982458</v>
      </c>
      <c r="E52" s="33">
        <v>156402.08333333334</v>
      </c>
      <c r="F52" s="33">
        <v>5474.0729166666679</v>
      </c>
      <c r="G52" s="33">
        <v>2244.3698958333339</v>
      </c>
    </row>
    <row r="53" spans="1:7">
      <c r="B53" s="10" t="s">
        <v>21</v>
      </c>
      <c r="C53" s="17"/>
      <c r="D53" s="33"/>
      <c r="E53" s="33"/>
      <c r="F53" s="33"/>
      <c r="G53" s="33"/>
    </row>
    <row r="54" spans="1:7">
      <c r="B54" s="10"/>
      <c r="C54" s="17"/>
      <c r="D54" s="33"/>
      <c r="E54" s="33"/>
      <c r="F54" s="44"/>
      <c r="G54" s="44"/>
    </row>
    <row r="55" spans="1:7">
      <c r="B55" s="9" t="s">
        <v>70</v>
      </c>
      <c r="C55" s="18"/>
      <c r="D55" s="33"/>
      <c r="E55" s="33"/>
      <c r="F55" s="33"/>
      <c r="G55" s="33"/>
    </row>
    <row r="56" spans="1:7">
      <c r="A56" s="71" t="s">
        <v>164</v>
      </c>
      <c r="B56" s="5" t="s">
        <v>61</v>
      </c>
      <c r="C56" s="17">
        <v>26516462</v>
      </c>
      <c r="D56" s="33">
        <v>180511.84210526317</v>
      </c>
      <c r="E56" s="33">
        <v>171486.25</v>
      </c>
      <c r="F56" s="33">
        <v>6002.0187500000002</v>
      </c>
      <c r="G56" s="33">
        <v>2460.8276875000001</v>
      </c>
    </row>
    <row r="57" spans="1:7">
      <c r="A57" s="71" t="s">
        <v>190</v>
      </c>
      <c r="B57" s="5" t="s">
        <v>186</v>
      </c>
      <c r="C57" s="17">
        <v>26516470</v>
      </c>
      <c r="D57" s="33">
        <v>190143.4210526316</v>
      </c>
      <c r="E57" s="33">
        <v>180636.25</v>
      </c>
      <c r="F57" s="33">
        <v>6322.2687500000002</v>
      </c>
      <c r="G57" s="33">
        <v>2592.1301874999999</v>
      </c>
    </row>
    <row r="58" spans="1:7">
      <c r="B58" s="6" t="s">
        <v>62</v>
      </c>
      <c r="C58" s="17"/>
      <c r="D58" s="33"/>
      <c r="E58" s="33"/>
      <c r="F58" s="33"/>
      <c r="G58" s="33"/>
    </row>
    <row r="59" spans="1:7">
      <c r="B59" s="10" t="s">
        <v>21</v>
      </c>
      <c r="C59" s="17"/>
      <c r="D59" s="33"/>
      <c r="E59" s="33"/>
      <c r="F59" s="33"/>
      <c r="G59" s="33"/>
    </row>
    <row r="60" spans="1:7">
      <c r="B60" s="5"/>
      <c r="C60" s="17"/>
      <c r="D60" s="33"/>
      <c r="E60" s="33"/>
      <c r="F60" s="33"/>
      <c r="G60" s="33"/>
    </row>
    <row r="61" spans="1:7">
      <c r="A61" s="71" t="s">
        <v>241</v>
      </c>
      <c r="B61" s="5" t="s">
        <v>242</v>
      </c>
      <c r="C61" s="17">
        <v>26516495</v>
      </c>
      <c r="D61" s="33">
        <v>200577.63157894739</v>
      </c>
      <c r="E61" s="33">
        <v>190548.75</v>
      </c>
      <c r="F61" s="33">
        <v>6669.2062500000002</v>
      </c>
      <c r="G61" s="33">
        <v>2734.3745625000001</v>
      </c>
    </row>
    <row r="62" spans="1:7">
      <c r="A62" s="71" t="s">
        <v>245</v>
      </c>
      <c r="B62" s="5" t="s">
        <v>261</v>
      </c>
      <c r="C62" s="17">
        <v>26516502</v>
      </c>
      <c r="D62" s="33">
        <v>210209.21052631582</v>
      </c>
      <c r="E62" s="33">
        <v>199698.75000000003</v>
      </c>
      <c r="F62" s="33">
        <v>6989.456250000002</v>
      </c>
      <c r="G62" s="33">
        <v>2865.6770625000008</v>
      </c>
    </row>
    <row r="63" spans="1:7">
      <c r="A63" s="71" t="s">
        <v>263</v>
      </c>
      <c r="B63" s="5" t="s">
        <v>262</v>
      </c>
      <c r="C63" s="17">
        <v>26516522</v>
      </c>
      <c r="D63" s="33">
        <v>224335.5263157895</v>
      </c>
      <c r="E63" s="33">
        <v>213118.75</v>
      </c>
      <c r="F63" s="33">
        <v>7459.1562500000009</v>
      </c>
      <c r="G63" s="33">
        <v>3058.2540625000001</v>
      </c>
    </row>
    <row r="64" spans="1:7">
      <c r="A64" s="71" t="s">
        <v>189</v>
      </c>
      <c r="B64" s="5" t="s">
        <v>195</v>
      </c>
      <c r="C64" s="17">
        <v>26516530</v>
      </c>
      <c r="D64" s="33">
        <v>235090.78947368424</v>
      </c>
      <c r="E64" s="33">
        <v>223336.25000000003</v>
      </c>
      <c r="F64" s="33">
        <v>7816.768750000002</v>
      </c>
      <c r="G64" s="33">
        <v>3204.8751875000007</v>
      </c>
    </row>
    <row r="65" spans="1:7">
      <c r="B65" s="6" t="s">
        <v>18</v>
      </c>
      <c r="C65" s="18"/>
      <c r="D65" s="33"/>
      <c r="E65" s="33"/>
      <c r="F65" s="33"/>
      <c r="G65" s="33"/>
    </row>
    <row r="66" spans="1:7">
      <c r="B66" s="10" t="s">
        <v>21</v>
      </c>
      <c r="C66" s="18"/>
      <c r="D66" s="33"/>
      <c r="E66" s="33"/>
      <c r="F66" s="33"/>
      <c r="G66" s="33"/>
    </row>
    <row r="67" spans="1:7">
      <c r="B67" s="7"/>
      <c r="C67" s="18"/>
      <c r="D67" s="33"/>
      <c r="E67" s="33"/>
      <c r="F67" s="33"/>
      <c r="G67" s="33"/>
    </row>
    <row r="68" spans="1:7">
      <c r="B68" s="9" t="s">
        <v>253</v>
      </c>
      <c r="C68" s="16"/>
      <c r="D68" s="33"/>
      <c r="E68" s="33"/>
      <c r="F68" s="33"/>
      <c r="G68" s="33"/>
    </row>
    <row r="69" spans="1:7">
      <c r="B69" s="5"/>
      <c r="C69" s="17"/>
      <c r="D69" s="33"/>
      <c r="E69" s="33"/>
      <c r="F69" s="33"/>
      <c r="G69" s="33"/>
    </row>
    <row r="70" spans="1:7">
      <c r="A70" t="s">
        <v>254</v>
      </c>
      <c r="B70" s="5" t="s">
        <v>257</v>
      </c>
      <c r="C70" s="17">
        <v>26557200</v>
      </c>
      <c r="D70" s="33">
        <v>259350</v>
      </c>
      <c r="E70" s="33">
        <v>246382.5</v>
      </c>
      <c r="F70" s="33">
        <v>8623.3875000000007</v>
      </c>
      <c r="G70" s="33">
        <v>3535.5888749999999</v>
      </c>
    </row>
    <row r="71" spans="1:7">
      <c r="A71" t="s">
        <v>255</v>
      </c>
      <c r="B71" s="5" t="s">
        <v>258</v>
      </c>
      <c r="C71" s="17">
        <v>26557210</v>
      </c>
      <c r="D71" s="33">
        <v>275314.91228070174</v>
      </c>
      <c r="E71" s="33">
        <v>261549.16666666663</v>
      </c>
      <c r="F71" s="33">
        <v>9154.2208333333328</v>
      </c>
      <c r="G71" s="33">
        <v>3753.2305416666663</v>
      </c>
    </row>
    <row r="72" spans="1:7">
      <c r="A72" t="s">
        <v>256</v>
      </c>
      <c r="B72" s="5" t="s">
        <v>259</v>
      </c>
      <c r="C72" s="17">
        <v>26557280</v>
      </c>
      <c r="D72" s="33">
        <v>299262.28070175438</v>
      </c>
      <c r="E72" s="33">
        <v>284299.16666666663</v>
      </c>
      <c r="F72" s="33">
        <v>9950.4708333333328</v>
      </c>
      <c r="G72" s="33">
        <v>4079.6930416666664</v>
      </c>
    </row>
    <row r="73" spans="1:7">
      <c r="B73" s="6" t="s">
        <v>22</v>
      </c>
      <c r="C73" s="18"/>
      <c r="D73" s="33"/>
      <c r="E73" s="33"/>
      <c r="F73" s="33"/>
      <c r="G73" s="33"/>
    </row>
    <row r="74" spans="1:7">
      <c r="B74" s="10" t="s">
        <v>21</v>
      </c>
      <c r="C74" s="18"/>
      <c r="D74" s="33"/>
      <c r="E74" s="33"/>
      <c r="F74" s="33"/>
      <c r="G74" s="33"/>
    </row>
    <row r="75" spans="1:7">
      <c r="B75" s="7"/>
      <c r="C75" s="18"/>
      <c r="D75" s="33"/>
      <c r="E75" s="33"/>
      <c r="F75" s="33"/>
      <c r="G75" s="33"/>
    </row>
    <row r="76" spans="1:7">
      <c r="B76" s="9" t="s">
        <v>125</v>
      </c>
      <c r="C76" s="16"/>
      <c r="D76" s="33"/>
      <c r="E76" s="33"/>
      <c r="F76" s="33"/>
      <c r="G76" s="33"/>
    </row>
    <row r="77" spans="1:7">
      <c r="B77" s="5"/>
      <c r="C77" s="17"/>
      <c r="D77" s="33"/>
      <c r="E77" s="33"/>
      <c r="F77" s="33"/>
      <c r="G77" s="33"/>
    </row>
    <row r="78" spans="1:7">
      <c r="A78" t="s">
        <v>81</v>
      </c>
      <c r="B78" s="5" t="s">
        <v>42</v>
      </c>
      <c r="C78" s="17">
        <v>26526400</v>
      </c>
      <c r="D78" s="33">
        <v>200947.36842105264</v>
      </c>
      <c r="E78" s="33">
        <v>190900</v>
      </c>
      <c r="F78" s="33">
        <v>6681.5000000000009</v>
      </c>
      <c r="G78" s="33">
        <v>2739.4150000000004</v>
      </c>
    </row>
    <row r="79" spans="1:7">
      <c r="A79" t="s">
        <v>82</v>
      </c>
      <c r="B79" s="5" t="s">
        <v>43</v>
      </c>
      <c r="C79" s="17">
        <v>26526501</v>
      </c>
      <c r="D79" s="33">
        <v>217814.03508771933</v>
      </c>
      <c r="E79" s="33">
        <v>206923.33333333334</v>
      </c>
      <c r="F79" s="33">
        <v>7242.3166666666675</v>
      </c>
      <c r="G79" s="33">
        <v>2969.3498333333337</v>
      </c>
    </row>
    <row r="80" spans="1:7">
      <c r="A80" t="s">
        <v>83</v>
      </c>
      <c r="B80" s="5" t="s">
        <v>44</v>
      </c>
      <c r="C80" s="17">
        <v>26526530</v>
      </c>
      <c r="D80" s="33">
        <v>229919.29824561405</v>
      </c>
      <c r="E80" s="33">
        <v>218423.33333333334</v>
      </c>
      <c r="F80" s="33">
        <v>7644.8166666666675</v>
      </c>
      <c r="G80" s="33">
        <v>3134.3748333333333</v>
      </c>
    </row>
    <row r="81" spans="1:7">
      <c r="A81" t="s">
        <v>201</v>
      </c>
      <c r="B81" s="5" t="s">
        <v>203</v>
      </c>
      <c r="C81" s="17">
        <v>26526521</v>
      </c>
      <c r="D81" s="33">
        <v>225884.21052631582</v>
      </c>
      <c r="E81" s="33">
        <v>214590.00000000003</v>
      </c>
      <c r="F81" s="33">
        <v>7510.6500000000015</v>
      </c>
      <c r="G81" s="33">
        <v>3079.3665000000005</v>
      </c>
    </row>
    <row r="82" spans="1:7">
      <c r="A82" t="s">
        <v>202</v>
      </c>
      <c r="B82" s="5" t="s">
        <v>204</v>
      </c>
      <c r="C82" s="17">
        <v>26526561</v>
      </c>
      <c r="D82" s="33">
        <v>233954.3859649123</v>
      </c>
      <c r="E82" s="33">
        <v>222256.66666666669</v>
      </c>
      <c r="F82" s="33">
        <v>7778.9833333333345</v>
      </c>
      <c r="G82" s="33">
        <v>3189.383166666667</v>
      </c>
    </row>
    <row r="83" spans="1:7">
      <c r="B83" s="6" t="s">
        <v>22</v>
      </c>
      <c r="C83" s="17"/>
      <c r="D83" s="33"/>
      <c r="E83" s="33"/>
      <c r="F83" s="33"/>
      <c r="G83" s="33"/>
    </row>
    <row r="84" spans="1:7">
      <c r="B84" s="10" t="s">
        <v>21</v>
      </c>
      <c r="C84" s="17"/>
      <c r="D84" s="33"/>
      <c r="E84" s="33"/>
      <c r="F84" s="33"/>
      <c r="G84" s="33"/>
    </row>
    <row r="85" spans="1:7">
      <c r="B85" s="5"/>
      <c r="C85" s="17"/>
      <c r="D85" s="33"/>
      <c r="E85" s="33"/>
      <c r="F85" s="33"/>
      <c r="G85" s="33"/>
    </row>
    <row r="86" spans="1:7">
      <c r="B86" s="9" t="s">
        <v>126</v>
      </c>
      <c r="C86" s="17"/>
      <c r="D86" s="33"/>
      <c r="E86" s="33"/>
      <c r="F86" s="33"/>
      <c r="G86" s="33"/>
    </row>
    <row r="87" spans="1:7">
      <c r="B87" s="5"/>
      <c r="C87" s="17"/>
      <c r="D87" s="33"/>
      <c r="E87" s="33"/>
      <c r="F87" s="33"/>
      <c r="G87" s="33"/>
    </row>
    <row r="88" spans="1:7">
      <c r="A88" t="s">
        <v>121</v>
      </c>
      <c r="B88" s="5" t="s">
        <v>123</v>
      </c>
      <c r="C88" s="17">
        <v>26526515</v>
      </c>
      <c r="D88" s="33">
        <v>223463.15789473685</v>
      </c>
      <c r="E88" s="33">
        <v>212290</v>
      </c>
      <c r="F88" s="33">
        <v>7430.1500000000005</v>
      </c>
      <c r="G88" s="33">
        <v>3046.3615</v>
      </c>
    </row>
    <row r="89" spans="1:7">
      <c r="A89" t="s">
        <v>122</v>
      </c>
      <c r="B89" s="5" t="s">
        <v>124</v>
      </c>
      <c r="C89" s="17">
        <v>26526535</v>
      </c>
      <c r="D89" s="33">
        <v>237989.47368421056</v>
      </c>
      <c r="E89" s="33">
        <v>226090.00000000003</v>
      </c>
      <c r="F89" s="33">
        <v>7913.1500000000015</v>
      </c>
      <c r="G89" s="33">
        <v>3244.3915000000002</v>
      </c>
    </row>
    <row r="90" spans="1:7">
      <c r="B90" s="6" t="s">
        <v>22</v>
      </c>
      <c r="C90" s="18"/>
      <c r="D90" s="33"/>
      <c r="E90" s="33"/>
      <c r="F90" s="33"/>
      <c r="G90" s="33"/>
    </row>
    <row r="91" spans="1:7">
      <c r="B91" s="10" t="s">
        <v>21</v>
      </c>
      <c r="C91" s="18"/>
      <c r="D91" s="33"/>
      <c r="E91" s="33"/>
      <c r="F91" s="33"/>
      <c r="G91" s="33"/>
    </row>
    <row r="92" spans="1:7">
      <c r="B92" s="10"/>
      <c r="C92" s="18"/>
      <c r="D92" s="33"/>
      <c r="E92" s="33"/>
      <c r="F92" s="33"/>
      <c r="G92" s="33"/>
    </row>
    <row r="93" spans="1:7">
      <c r="B93" s="7"/>
      <c r="C93" s="18"/>
      <c r="D93" s="33"/>
      <c r="E93" s="33"/>
      <c r="F93" s="33"/>
      <c r="G93" s="33"/>
    </row>
    <row r="94" spans="1:7">
      <c r="B94" s="9" t="s">
        <v>187</v>
      </c>
      <c r="C94" s="18"/>
      <c r="D94" s="33"/>
      <c r="E94" s="33"/>
      <c r="F94" s="33"/>
      <c r="G94" s="33"/>
    </row>
    <row r="95" spans="1:7">
      <c r="B95" s="9"/>
      <c r="C95" s="18"/>
      <c r="D95" s="33"/>
      <c r="E95" s="33"/>
      <c r="F95" s="33"/>
      <c r="G95" s="33"/>
    </row>
    <row r="96" spans="1:7">
      <c r="A96" t="s">
        <v>84</v>
      </c>
      <c r="B96" s="5" t="s">
        <v>50</v>
      </c>
      <c r="C96" s="17">
        <v>26516601</v>
      </c>
      <c r="D96" s="33">
        <v>271323.68421052635</v>
      </c>
      <c r="E96" s="33">
        <v>257757.50000000003</v>
      </c>
      <c r="F96" s="33">
        <v>9021.5125000000025</v>
      </c>
      <c r="G96" s="33">
        <v>3698.8201250000006</v>
      </c>
    </row>
    <row r="97" spans="1:7">
      <c r="A97" t="s">
        <v>85</v>
      </c>
      <c r="B97" s="5" t="s">
        <v>51</v>
      </c>
      <c r="C97" s="17">
        <v>26516610</v>
      </c>
      <c r="D97" s="33">
        <v>292078.07017543865</v>
      </c>
      <c r="E97" s="33">
        <v>277474.16666666669</v>
      </c>
      <c r="F97" s="33">
        <v>9711.5958333333347</v>
      </c>
      <c r="G97" s="33">
        <v>3981.7542916666671</v>
      </c>
    </row>
    <row r="98" spans="1:7">
      <c r="A98" t="s">
        <v>86</v>
      </c>
      <c r="B98" s="5" t="s">
        <v>52</v>
      </c>
      <c r="C98" s="17">
        <v>26516640</v>
      </c>
      <c r="D98" s="33">
        <v>292078.07017543865</v>
      </c>
      <c r="E98" s="33">
        <v>277474.16666666669</v>
      </c>
      <c r="F98" s="33">
        <v>9711.5958333333347</v>
      </c>
      <c r="G98" s="33">
        <v>3981.7542916666671</v>
      </c>
    </row>
    <row r="99" spans="1:7">
      <c r="B99" s="6" t="s">
        <v>22</v>
      </c>
      <c r="C99" s="18"/>
      <c r="D99" s="33"/>
      <c r="E99" s="33"/>
      <c r="F99" s="33"/>
      <c r="G99" s="33"/>
    </row>
    <row r="100" spans="1:7">
      <c r="B100" s="10" t="s">
        <v>21</v>
      </c>
      <c r="C100" s="18"/>
      <c r="D100" s="33"/>
      <c r="E100" s="33"/>
      <c r="F100" s="33"/>
      <c r="G100" s="33"/>
    </row>
    <row r="101" spans="1:7">
      <c r="B101" s="10"/>
      <c r="C101" s="18"/>
      <c r="D101" s="33"/>
      <c r="E101" s="33"/>
      <c r="F101" s="33"/>
      <c r="G101" s="33"/>
    </row>
    <row r="102" spans="1:7">
      <c r="B102" s="10"/>
      <c r="C102" s="18"/>
      <c r="D102" s="33"/>
      <c r="E102" s="33"/>
      <c r="F102" s="33"/>
      <c r="G102" s="33"/>
    </row>
    <row r="103" spans="1:7">
      <c r="B103" s="9" t="s">
        <v>67</v>
      </c>
      <c r="C103" s="18"/>
      <c r="D103" s="33"/>
      <c r="E103" s="33"/>
      <c r="F103" s="33"/>
      <c r="G103" s="33"/>
    </row>
    <row r="104" spans="1:7">
      <c r="B104" s="9"/>
      <c r="C104" s="18"/>
      <c r="D104" s="33"/>
      <c r="E104" s="33"/>
      <c r="F104" s="33"/>
      <c r="G104" s="33"/>
    </row>
    <row r="105" spans="1:7">
      <c r="A105" t="s">
        <v>171</v>
      </c>
      <c r="B105" s="5" t="s">
        <v>173</v>
      </c>
      <c r="C105" s="73">
        <v>26570270</v>
      </c>
      <c r="D105" s="33">
        <v>333341.66666666669</v>
      </c>
      <c r="E105" s="33">
        <v>316674.58333333331</v>
      </c>
      <c r="F105" s="33">
        <v>11083.610416666666</v>
      </c>
      <c r="G105" s="33">
        <v>4544.2802708333329</v>
      </c>
    </row>
    <row r="106" spans="1:7">
      <c r="A106" t="s">
        <v>172</v>
      </c>
      <c r="B106" s="5" t="s">
        <v>174</v>
      </c>
      <c r="C106" s="73">
        <v>26570280</v>
      </c>
      <c r="D106" s="33">
        <v>353188.15789473685</v>
      </c>
      <c r="E106" s="33">
        <v>335528.75</v>
      </c>
      <c r="F106" s="33">
        <v>11743.50625</v>
      </c>
      <c r="G106" s="33">
        <v>4814.8375624999999</v>
      </c>
    </row>
    <row r="107" spans="1:7">
      <c r="B107" s="6" t="s">
        <v>22</v>
      </c>
      <c r="C107" s="18"/>
      <c r="D107" s="33"/>
      <c r="E107" s="33"/>
      <c r="F107" s="33"/>
      <c r="G107" s="33"/>
    </row>
    <row r="108" spans="1:7">
      <c r="B108" s="10" t="s">
        <v>21</v>
      </c>
      <c r="C108" s="18"/>
      <c r="D108" s="33"/>
      <c r="E108" s="33"/>
      <c r="F108" s="33"/>
      <c r="G108" s="33"/>
    </row>
    <row r="109" spans="1:7">
      <c r="B109" s="10"/>
      <c r="C109" s="18"/>
      <c r="D109" s="33"/>
      <c r="E109" s="33"/>
      <c r="F109" s="33"/>
      <c r="G109" s="33"/>
    </row>
    <row r="110" spans="1:7">
      <c r="B110" s="7"/>
      <c r="C110" s="18"/>
      <c r="D110" s="33"/>
      <c r="E110" s="33"/>
      <c r="F110" s="33"/>
      <c r="G110" s="33"/>
    </row>
    <row r="111" spans="1:7" hidden="1">
      <c r="B111" s="9" t="s">
        <v>45</v>
      </c>
      <c r="C111" s="16"/>
      <c r="D111" s="33"/>
      <c r="E111" s="33"/>
      <c r="F111" s="33"/>
      <c r="G111" s="33"/>
    </row>
    <row r="112" spans="1:7" hidden="1">
      <c r="B112" s="9"/>
      <c r="C112" s="16"/>
      <c r="D112" s="33"/>
      <c r="E112" s="33"/>
      <c r="F112" s="33"/>
      <c r="G112" s="33"/>
    </row>
    <row r="113" spans="1:7" hidden="1">
      <c r="A113" t="s">
        <v>89</v>
      </c>
      <c r="B113" s="5" t="s">
        <v>54</v>
      </c>
      <c r="C113" s="17">
        <v>26551550</v>
      </c>
      <c r="D113" s="33">
        <v>200057.89</v>
      </c>
      <c r="E113" s="33" t="e">
        <v>#REF!</v>
      </c>
      <c r="F113" s="33" t="e">
        <v>#REF!</v>
      </c>
      <c r="G113" s="33" t="e">
        <v>#REF!</v>
      </c>
    </row>
    <row r="114" spans="1:7" hidden="1">
      <c r="A114" t="s">
        <v>90</v>
      </c>
      <c r="B114" s="5" t="s">
        <v>55</v>
      </c>
      <c r="C114" s="17">
        <v>26551600</v>
      </c>
      <c r="D114" s="33">
        <v>224531.58</v>
      </c>
      <c r="E114" s="33" t="e">
        <v>#REF!</v>
      </c>
      <c r="F114" s="33" t="e">
        <v>#REF!</v>
      </c>
      <c r="G114" s="33" t="e">
        <v>#REF!</v>
      </c>
    </row>
    <row r="115" spans="1:7" hidden="1">
      <c r="A115" t="s">
        <v>91</v>
      </c>
      <c r="B115" s="5" t="s">
        <v>56</v>
      </c>
      <c r="C115" s="17">
        <v>26551610</v>
      </c>
      <c r="D115" s="33">
        <v>232426.32</v>
      </c>
      <c r="E115" s="33" t="e">
        <v>#REF!</v>
      </c>
      <c r="F115" s="33" t="e">
        <v>#REF!</v>
      </c>
      <c r="G115" s="33" t="e">
        <v>#REF!</v>
      </c>
    </row>
    <row r="116" spans="1:7" hidden="1">
      <c r="B116" s="26" t="s">
        <v>22</v>
      </c>
      <c r="C116" s="15"/>
      <c r="D116" s="33"/>
      <c r="E116" s="33"/>
      <c r="F116" s="33"/>
      <c r="G116" s="33"/>
    </row>
    <row r="117" spans="1:7" hidden="1">
      <c r="B117" s="10" t="s">
        <v>21</v>
      </c>
      <c r="C117" s="15"/>
      <c r="D117" s="33"/>
      <c r="E117" s="33"/>
      <c r="F117" s="33"/>
      <c r="G117" s="33"/>
    </row>
    <row r="118" spans="1:7" hidden="1">
      <c r="B118" s="22"/>
      <c r="C118" s="18"/>
      <c r="D118" s="33"/>
      <c r="E118" s="33"/>
      <c r="F118" s="33"/>
      <c r="G118" s="33"/>
    </row>
    <row r="119" spans="1:7">
      <c r="B119" s="9" t="s">
        <v>45</v>
      </c>
      <c r="C119" s="19"/>
      <c r="D119" s="33"/>
      <c r="E119" s="33"/>
      <c r="F119" s="33"/>
      <c r="G119" s="33"/>
    </row>
    <row r="120" spans="1:7">
      <c r="B120" s="9"/>
      <c r="C120" s="19"/>
      <c r="D120" s="33"/>
      <c r="E120" s="33"/>
      <c r="F120" s="33"/>
      <c r="G120" s="33"/>
    </row>
    <row r="121" spans="1:7">
      <c r="A121" t="s">
        <v>148</v>
      </c>
      <c r="B121" s="5" t="s">
        <v>152</v>
      </c>
      <c r="C121" s="17">
        <v>26551551</v>
      </c>
      <c r="D121" s="33">
        <v>253955.70175438598</v>
      </c>
      <c r="E121" s="33">
        <v>241257.91666666669</v>
      </c>
      <c r="F121" s="33">
        <v>8444.0270833333343</v>
      </c>
      <c r="G121" s="33">
        <v>3462.0511041666668</v>
      </c>
    </row>
    <row r="122" spans="1:7">
      <c r="B122" s="26" t="s">
        <v>22</v>
      </c>
      <c r="C122" s="19"/>
      <c r="D122" s="33"/>
      <c r="E122" s="33"/>
      <c r="F122" s="33"/>
      <c r="G122" s="33"/>
    </row>
    <row r="123" spans="1:7">
      <c r="B123" s="10" t="s">
        <v>21</v>
      </c>
      <c r="C123" s="19"/>
      <c r="D123" s="33"/>
      <c r="E123" s="33"/>
      <c r="F123" s="33"/>
      <c r="G123" s="33"/>
    </row>
    <row r="124" spans="1:7">
      <c r="B124" s="11"/>
      <c r="C124" s="19"/>
      <c r="D124" s="33"/>
      <c r="E124" s="33"/>
      <c r="F124" s="33"/>
      <c r="G124" s="33"/>
    </row>
    <row r="125" spans="1:7">
      <c r="B125" s="84" t="s">
        <v>275</v>
      </c>
      <c r="C125" s="19"/>
      <c r="D125" s="33"/>
      <c r="E125" s="33"/>
      <c r="F125" s="33"/>
      <c r="G125" s="33"/>
    </row>
    <row r="126" spans="1:7">
      <c r="B126" s="13"/>
      <c r="C126" s="20"/>
      <c r="D126" s="33"/>
      <c r="E126" s="33"/>
      <c r="F126" s="33"/>
      <c r="G126" s="33"/>
    </row>
    <row r="127" spans="1:7">
      <c r="A127" t="s">
        <v>264</v>
      </c>
      <c r="B127" s="5" t="s">
        <v>268</v>
      </c>
      <c r="C127" s="17">
        <v>26551571</v>
      </c>
      <c r="D127" s="33">
        <v>238078.50877192986</v>
      </c>
      <c r="E127" s="33">
        <v>226174.58333333334</v>
      </c>
      <c r="F127" s="33">
        <v>7916.1104166666673</v>
      </c>
      <c r="G127" s="33">
        <v>3245.6052708333336</v>
      </c>
    </row>
    <row r="128" spans="1:7">
      <c r="A128" t="s">
        <v>265</v>
      </c>
      <c r="B128" s="5" t="s">
        <v>269</v>
      </c>
      <c r="C128" s="17">
        <v>26551581</v>
      </c>
      <c r="D128" s="33">
        <v>249986.40350877194</v>
      </c>
      <c r="E128" s="33">
        <v>237487.08333333334</v>
      </c>
      <c r="F128" s="33">
        <v>8312.0479166666682</v>
      </c>
      <c r="G128" s="33">
        <v>3407.939645833334</v>
      </c>
    </row>
    <row r="129" spans="1:7">
      <c r="A129" t="s">
        <v>266</v>
      </c>
      <c r="B129" s="5" t="s">
        <v>270</v>
      </c>
      <c r="C129" s="17">
        <v>26551680</v>
      </c>
      <c r="D129" s="33">
        <v>277771.49122807023</v>
      </c>
      <c r="E129" s="33">
        <v>263882.91666666669</v>
      </c>
      <c r="F129" s="33">
        <v>9235.9020833333343</v>
      </c>
      <c r="G129" s="33">
        <v>3786.7198541666667</v>
      </c>
    </row>
    <row r="130" spans="1:7">
      <c r="A130" t="s">
        <v>267</v>
      </c>
      <c r="B130" s="5" t="s">
        <v>271</v>
      </c>
      <c r="C130" s="17">
        <v>26551595</v>
      </c>
      <c r="D130" s="33">
        <v>317464.47368421056</v>
      </c>
      <c r="E130" s="33">
        <v>301591.25</v>
      </c>
      <c r="F130" s="33">
        <v>10555.69375</v>
      </c>
      <c r="G130" s="33">
        <v>4327.8344374999997</v>
      </c>
    </row>
    <row r="131" spans="1:7">
      <c r="B131" s="26" t="s">
        <v>22</v>
      </c>
      <c r="C131" s="15"/>
      <c r="D131" s="33"/>
      <c r="E131" s="33"/>
      <c r="F131" s="33"/>
      <c r="G131" s="33"/>
    </row>
    <row r="132" spans="1:7">
      <c r="B132" s="10" t="s">
        <v>21</v>
      </c>
      <c r="C132" s="15"/>
      <c r="D132" s="33"/>
      <c r="E132" s="33"/>
      <c r="F132" s="33"/>
      <c r="G132" s="33"/>
    </row>
    <row r="133" spans="1:7">
      <c r="B133" s="10"/>
      <c r="C133" s="15"/>
      <c r="D133" s="33"/>
      <c r="E133" s="33"/>
      <c r="F133" s="33"/>
      <c r="G133" s="33"/>
    </row>
    <row r="134" spans="1:7">
      <c r="B134" s="10"/>
      <c r="C134" s="15"/>
      <c r="D134" s="33"/>
      <c r="E134" s="33"/>
      <c r="F134" s="33"/>
      <c r="G134" s="33"/>
    </row>
    <row r="135" spans="1:7">
      <c r="B135" s="12" t="s">
        <v>276</v>
      </c>
      <c r="C135" s="19"/>
      <c r="D135" s="33"/>
      <c r="E135" s="33"/>
      <c r="F135" s="33"/>
      <c r="G135" s="33"/>
    </row>
    <row r="136" spans="1:7">
      <c r="B136" s="13"/>
      <c r="C136" s="20"/>
      <c r="D136" s="33"/>
      <c r="E136" s="33"/>
      <c r="F136" s="33"/>
      <c r="G136" s="33"/>
    </row>
    <row r="137" spans="1:7">
      <c r="A137" t="s">
        <v>206</v>
      </c>
      <c r="B137" s="13" t="s">
        <v>209</v>
      </c>
      <c r="C137" s="17">
        <v>26545400</v>
      </c>
      <c r="D137" s="33">
        <v>394657.89473684214</v>
      </c>
      <c r="E137" s="33">
        <v>374925</v>
      </c>
      <c r="F137" s="33">
        <v>13122.375000000002</v>
      </c>
      <c r="G137" s="33">
        <v>5380.1737500000008</v>
      </c>
    </row>
    <row r="138" spans="1:7">
      <c r="A138" t="s">
        <v>207</v>
      </c>
      <c r="B138" s="13" t="s">
        <v>210</v>
      </c>
      <c r="C138" s="17">
        <v>26545411</v>
      </c>
      <c r="D138" s="33">
        <v>497289.47368421056</v>
      </c>
      <c r="E138" s="33">
        <v>472425</v>
      </c>
      <c r="F138" s="33">
        <v>16534.875</v>
      </c>
      <c r="G138" s="33">
        <v>6779.2987499999999</v>
      </c>
    </row>
    <row r="139" spans="1:7">
      <c r="A139" t="s">
        <v>208</v>
      </c>
      <c r="B139" s="13" t="s">
        <v>211</v>
      </c>
      <c r="C139" s="17">
        <v>26545530</v>
      </c>
      <c r="D139" s="33">
        <v>419132.89473684214</v>
      </c>
      <c r="E139" s="33">
        <v>398176.25</v>
      </c>
      <c r="F139" s="33">
        <v>13936.168750000001</v>
      </c>
      <c r="G139" s="33">
        <v>5713.8291874999995</v>
      </c>
    </row>
    <row r="140" spans="1:7">
      <c r="B140" s="10" t="s">
        <v>22</v>
      </c>
      <c r="C140" s="15"/>
      <c r="D140" s="33"/>
      <c r="E140" s="33"/>
      <c r="F140" s="33"/>
      <c r="G140" s="33"/>
    </row>
    <row r="141" spans="1:7">
      <c r="B141" s="10" t="s">
        <v>21</v>
      </c>
      <c r="C141" s="15"/>
      <c r="D141" s="33"/>
      <c r="E141" s="33"/>
      <c r="F141" s="33"/>
      <c r="G141" s="33"/>
    </row>
    <row r="142" spans="1:7">
      <c r="B142" s="10"/>
      <c r="C142" s="15"/>
      <c r="D142" s="33"/>
      <c r="E142" s="33"/>
      <c r="F142" s="33"/>
      <c r="G142" s="33"/>
    </row>
    <row r="143" spans="1:7">
      <c r="B143" s="28" t="s">
        <v>9</v>
      </c>
      <c r="C143" s="15"/>
      <c r="D143" s="33"/>
      <c r="E143" s="33"/>
      <c r="F143" s="33"/>
      <c r="G143" s="33"/>
    </row>
    <row r="144" spans="1:7">
      <c r="B144" s="27"/>
      <c r="C144" s="18"/>
      <c r="D144" s="45"/>
      <c r="E144" s="45"/>
      <c r="F144" s="45"/>
      <c r="G144" s="45"/>
    </row>
    <row r="145" spans="1:7" ht="14.25">
      <c r="B145" s="34" t="s">
        <v>10</v>
      </c>
      <c r="C145" s="35"/>
      <c r="D145" s="42">
        <v>0</v>
      </c>
      <c r="E145" s="42"/>
      <c r="F145" s="42">
        <v>0</v>
      </c>
      <c r="G145" s="42">
        <v>0</v>
      </c>
    </row>
    <row r="146" spans="1:7">
      <c r="B146" s="3"/>
      <c r="C146" s="3"/>
      <c r="D146" s="38"/>
      <c r="E146" s="38"/>
      <c r="F146" s="40"/>
      <c r="G146" s="40"/>
    </row>
    <row r="147" spans="1:7">
      <c r="B147" s="9" t="s">
        <v>220</v>
      </c>
      <c r="C147" s="15"/>
      <c r="D147" s="33"/>
      <c r="E147" s="33"/>
      <c r="F147" s="33"/>
      <c r="G147" s="33"/>
    </row>
    <row r="148" spans="1:7">
      <c r="B148" s="10"/>
      <c r="C148" s="15"/>
      <c r="D148" s="33"/>
      <c r="E148" s="33"/>
      <c r="F148" s="33"/>
      <c r="G148" s="33"/>
    </row>
    <row r="149" spans="1:7">
      <c r="A149" t="s">
        <v>221</v>
      </c>
      <c r="B149" s="13" t="s">
        <v>274</v>
      </c>
      <c r="C149" s="17">
        <v>26568410</v>
      </c>
      <c r="D149" s="33">
        <v>355184.21052631584</v>
      </c>
      <c r="E149" s="33">
        <v>337425.00000000006</v>
      </c>
      <c r="F149" s="33">
        <v>11809.875000000004</v>
      </c>
      <c r="G149" s="33">
        <v>4842.0487500000008</v>
      </c>
    </row>
    <row r="150" spans="1:7">
      <c r="A150" t="s">
        <v>272</v>
      </c>
      <c r="B150" s="13" t="s">
        <v>273</v>
      </c>
      <c r="C150" s="17">
        <v>26568430</v>
      </c>
      <c r="D150" s="33">
        <v>394657.89473684214</v>
      </c>
      <c r="E150" s="33">
        <v>374925</v>
      </c>
      <c r="F150" s="33">
        <v>13122.375000000002</v>
      </c>
      <c r="G150" s="33">
        <v>5380.1737500000008</v>
      </c>
    </row>
    <row r="151" spans="1:7">
      <c r="A151" t="s">
        <v>222</v>
      </c>
      <c r="B151" s="13" t="s">
        <v>227</v>
      </c>
      <c r="C151" s="17">
        <v>26568450</v>
      </c>
      <c r="D151" s="33">
        <v>422289.47368421056</v>
      </c>
      <c r="E151" s="33">
        <v>401175</v>
      </c>
      <c r="F151" s="33">
        <v>14041.125000000002</v>
      </c>
      <c r="G151" s="33">
        <v>5756.8612500000008</v>
      </c>
    </row>
    <row r="152" spans="1:7">
      <c r="A152" t="s">
        <v>278</v>
      </c>
      <c r="B152" s="13" t="s">
        <v>279</v>
      </c>
      <c r="C152" s="17">
        <v>26568435</v>
      </c>
      <c r="D152" s="33">
        <v>473605.26315789478</v>
      </c>
      <c r="E152" s="33">
        <v>449925</v>
      </c>
      <c r="F152" s="33">
        <v>15747.375000000002</v>
      </c>
      <c r="G152" s="33">
        <v>6456.4237499999999</v>
      </c>
    </row>
    <row r="153" spans="1:7">
      <c r="A153" t="s">
        <v>223</v>
      </c>
      <c r="B153" s="13" t="s">
        <v>228</v>
      </c>
      <c r="C153" s="17">
        <v>26568520</v>
      </c>
      <c r="D153" s="33">
        <v>299921.05263157899</v>
      </c>
      <c r="E153" s="33">
        <v>284925</v>
      </c>
      <c r="F153" s="33">
        <v>9972.3750000000018</v>
      </c>
      <c r="G153" s="33">
        <v>4088.6737500000004</v>
      </c>
    </row>
    <row r="154" spans="1:7">
      <c r="A154" t="s">
        <v>224</v>
      </c>
      <c r="B154" s="13" t="s">
        <v>229</v>
      </c>
      <c r="C154" s="17">
        <v>26568550</v>
      </c>
      <c r="D154" s="33">
        <v>315710.5263157895</v>
      </c>
      <c r="E154" s="33">
        <v>299925</v>
      </c>
      <c r="F154" s="33">
        <v>10497.375000000002</v>
      </c>
      <c r="G154" s="33">
        <v>4303.9237500000008</v>
      </c>
    </row>
    <row r="155" spans="1:7">
      <c r="A155" s="83" t="s">
        <v>225</v>
      </c>
      <c r="B155" s="13" t="s">
        <v>230</v>
      </c>
      <c r="C155" s="17">
        <v>26568570</v>
      </c>
      <c r="D155" s="33">
        <v>370973.68263157899</v>
      </c>
      <c r="E155" s="33">
        <v>352424.99850000005</v>
      </c>
      <c r="F155" s="33">
        <v>12334.874947500002</v>
      </c>
      <c r="G155" s="33">
        <v>5057.2987284750006</v>
      </c>
    </row>
    <row r="156" spans="1:7">
      <c r="A156" t="s">
        <v>225</v>
      </c>
      <c r="B156" s="13" t="s">
        <v>280</v>
      </c>
      <c r="C156" s="17">
        <v>26568570</v>
      </c>
      <c r="D156" s="33">
        <v>374921.05263157899</v>
      </c>
      <c r="E156" s="33">
        <v>356175</v>
      </c>
      <c r="F156" s="33">
        <v>12466.125000000002</v>
      </c>
      <c r="G156" s="33">
        <v>5111.1112500000008</v>
      </c>
    </row>
    <row r="157" spans="1:7">
      <c r="A157" t="s">
        <v>238</v>
      </c>
      <c r="B157" s="13" t="s">
        <v>239</v>
      </c>
      <c r="C157" s="17">
        <v>26568610</v>
      </c>
      <c r="D157" s="33">
        <v>422289.47210526321</v>
      </c>
      <c r="E157" s="33">
        <v>401174.99850000005</v>
      </c>
      <c r="F157" s="33">
        <v>14041.124947500002</v>
      </c>
      <c r="G157" s="33">
        <v>5756.8612284750006</v>
      </c>
    </row>
    <row r="158" spans="1:7">
      <c r="A158" t="s">
        <v>238</v>
      </c>
      <c r="B158" s="13" t="s">
        <v>260</v>
      </c>
      <c r="C158" s="17">
        <v>26568610</v>
      </c>
      <c r="D158" s="33">
        <v>426236.8421052632</v>
      </c>
      <c r="E158" s="33">
        <v>404925</v>
      </c>
      <c r="F158" s="33">
        <v>14172.375000000002</v>
      </c>
      <c r="G158" s="33">
        <v>5810.6737500000008</v>
      </c>
    </row>
    <row r="159" spans="1:7">
      <c r="B159" s="10" t="s">
        <v>30</v>
      </c>
      <c r="C159" s="15"/>
      <c r="D159" s="33"/>
      <c r="E159" s="33"/>
      <c r="F159" s="33"/>
      <c r="G159" s="33"/>
    </row>
    <row r="160" spans="1:7">
      <c r="B160" s="10" t="s">
        <v>21</v>
      </c>
      <c r="C160" s="15"/>
      <c r="D160" s="33"/>
      <c r="E160" s="33"/>
      <c r="F160" s="33"/>
      <c r="G160" s="33"/>
    </row>
    <row r="161" spans="1:7">
      <c r="B161" s="10"/>
      <c r="C161" s="15"/>
      <c r="D161" s="33"/>
      <c r="E161" s="33"/>
      <c r="F161" s="33"/>
      <c r="G161" s="33"/>
    </row>
    <row r="162" spans="1:7">
      <c r="B162" s="9" t="s">
        <v>220</v>
      </c>
      <c r="C162" s="15"/>
      <c r="D162" s="33"/>
      <c r="E162" s="33"/>
      <c r="F162" s="33"/>
      <c r="G162" s="33"/>
    </row>
    <row r="163" spans="1:7">
      <c r="B163" s="10"/>
      <c r="C163" s="15"/>
      <c r="D163" s="33"/>
      <c r="E163" s="33"/>
      <c r="F163" s="33"/>
      <c r="G163" s="33"/>
    </row>
    <row r="164" spans="1:7">
      <c r="A164" t="s">
        <v>234</v>
      </c>
      <c r="B164" s="13" t="s">
        <v>243</v>
      </c>
      <c r="C164" s="17">
        <v>26568480</v>
      </c>
      <c r="D164" s="33">
        <v>355184.21052631584</v>
      </c>
      <c r="E164" s="33">
        <v>337425.00000000006</v>
      </c>
      <c r="F164" s="33">
        <v>11809.875000000004</v>
      </c>
      <c r="G164" s="33">
        <v>4842.0487500000008</v>
      </c>
    </row>
    <row r="165" spans="1:7">
      <c r="B165" s="10" t="s">
        <v>235</v>
      </c>
      <c r="C165" s="15"/>
      <c r="D165" s="33"/>
      <c r="E165" s="33"/>
      <c r="F165" s="33"/>
      <c r="G165" s="33"/>
    </row>
    <row r="166" spans="1:7">
      <c r="B166" s="10" t="s">
        <v>21</v>
      </c>
      <c r="C166" s="15"/>
      <c r="D166" s="33"/>
      <c r="E166" s="33"/>
      <c r="F166" s="33"/>
      <c r="G166" s="33"/>
    </row>
    <row r="167" spans="1:7">
      <c r="B167" s="10"/>
      <c r="C167" s="15"/>
      <c r="D167" s="33"/>
      <c r="E167" s="33"/>
      <c r="F167" s="33"/>
      <c r="G167" s="33"/>
    </row>
    <row r="168" spans="1:7">
      <c r="B168" s="9" t="s">
        <v>120</v>
      </c>
      <c r="C168" s="15"/>
      <c r="D168" s="33"/>
      <c r="E168" s="33"/>
      <c r="F168" s="33"/>
      <c r="G168" s="33"/>
    </row>
    <row r="169" spans="1:7">
      <c r="A169" t="s">
        <v>196</v>
      </c>
      <c r="B169" s="13" t="s">
        <v>198</v>
      </c>
      <c r="C169" s="17">
        <v>26572320</v>
      </c>
      <c r="D169" s="33">
        <v>552552.63157894742</v>
      </c>
      <c r="E169" s="33">
        <v>524925</v>
      </c>
      <c r="F169" s="33">
        <v>18372.375</v>
      </c>
      <c r="G169" s="33">
        <v>7532.6737499999999</v>
      </c>
    </row>
    <row r="170" spans="1:7">
      <c r="A170" t="s">
        <v>197</v>
      </c>
      <c r="B170" s="13" t="s">
        <v>199</v>
      </c>
      <c r="C170" s="17">
        <v>26572341</v>
      </c>
      <c r="D170" s="33">
        <v>584131.57894736854</v>
      </c>
      <c r="E170" s="33">
        <v>554925.00000000012</v>
      </c>
      <c r="F170" s="33">
        <v>19422.375000000007</v>
      </c>
      <c r="G170" s="33">
        <v>7963.1737500000027</v>
      </c>
    </row>
    <row r="171" spans="1:7">
      <c r="B171" s="10" t="s">
        <v>30</v>
      </c>
      <c r="C171" s="15"/>
      <c r="D171" s="33"/>
      <c r="E171" s="33"/>
      <c r="F171" s="33"/>
      <c r="G171" s="33"/>
    </row>
    <row r="172" spans="1:7">
      <c r="B172" s="10" t="s">
        <v>21</v>
      </c>
      <c r="C172" s="15"/>
      <c r="D172" s="33"/>
      <c r="E172" s="33"/>
      <c r="F172" s="33"/>
      <c r="G172" s="33"/>
    </row>
    <row r="173" spans="1:7">
      <c r="B173" s="14"/>
      <c r="C173" s="19"/>
      <c r="D173" s="33"/>
      <c r="E173" s="33"/>
      <c r="F173" s="33"/>
      <c r="G173" s="33"/>
    </row>
    <row r="174" spans="1:7" ht="14.25">
      <c r="B174" s="34" t="s">
        <v>11</v>
      </c>
      <c r="C174" s="35"/>
      <c r="D174" s="42">
        <v>0</v>
      </c>
      <c r="E174" s="42"/>
      <c r="F174" s="42">
        <v>0</v>
      </c>
      <c r="G174" s="42">
        <v>0</v>
      </c>
    </row>
    <row r="175" spans="1:7">
      <c r="B175" s="7"/>
      <c r="C175" s="18"/>
      <c r="D175" s="37"/>
      <c r="E175" s="37"/>
      <c r="F175" s="37"/>
      <c r="G175" s="37"/>
    </row>
    <row r="176" spans="1:7">
      <c r="B176" s="49" t="s">
        <v>12</v>
      </c>
      <c r="C176" s="18"/>
      <c r="D176" s="33"/>
      <c r="E176" s="33"/>
      <c r="F176" s="33"/>
      <c r="G176" s="33"/>
    </row>
    <row r="177" spans="1:7">
      <c r="B177" s="9"/>
      <c r="C177" s="16"/>
      <c r="D177" s="33"/>
      <c r="E177" s="33"/>
      <c r="F177" s="33"/>
      <c r="G177" s="33"/>
    </row>
    <row r="178" spans="1:7">
      <c r="A178" t="s">
        <v>101</v>
      </c>
      <c r="B178" s="5" t="s">
        <v>33</v>
      </c>
      <c r="C178" s="17">
        <v>26530406</v>
      </c>
      <c r="D178" s="33">
        <v>200577.63157894739</v>
      </c>
      <c r="E178" s="33">
        <v>190548.75</v>
      </c>
      <c r="F178" s="33">
        <v>6669.2062500000002</v>
      </c>
      <c r="G178" s="33">
        <v>2734.3745625000001</v>
      </c>
    </row>
    <row r="179" spans="1:7">
      <c r="A179" t="s">
        <v>99</v>
      </c>
      <c r="B179" s="5" t="s">
        <v>34</v>
      </c>
      <c r="C179" s="17">
        <v>26530401</v>
      </c>
      <c r="D179" s="33">
        <v>212617.10526315792</v>
      </c>
      <c r="E179" s="33">
        <v>201986.25000000003</v>
      </c>
      <c r="F179" s="33">
        <v>7069.518750000002</v>
      </c>
      <c r="G179" s="33">
        <v>2898.5026875000008</v>
      </c>
    </row>
    <row r="180" spans="1:7">
      <c r="A180" t="s">
        <v>100</v>
      </c>
      <c r="B180" s="5" t="s">
        <v>35</v>
      </c>
      <c r="C180" s="17">
        <v>26530380</v>
      </c>
      <c r="D180" s="33">
        <v>224656.57894736846</v>
      </c>
      <c r="E180" s="33">
        <v>213423.75000000003</v>
      </c>
      <c r="F180" s="33">
        <v>7469.831250000002</v>
      </c>
      <c r="G180" s="33">
        <v>3062.6308125000005</v>
      </c>
    </row>
    <row r="181" spans="1:7">
      <c r="A181" t="s">
        <v>154</v>
      </c>
      <c r="B181" s="5" t="s">
        <v>156</v>
      </c>
      <c r="C181" s="17">
        <v>26530431</v>
      </c>
      <c r="D181" s="33">
        <v>236696.05263157896</v>
      </c>
      <c r="E181" s="33">
        <v>224861.25</v>
      </c>
      <c r="F181" s="33">
        <v>7870.1437500000011</v>
      </c>
      <c r="G181" s="33">
        <v>3226.7589375000002</v>
      </c>
    </row>
    <row r="182" spans="1:7">
      <c r="A182" t="s">
        <v>155</v>
      </c>
      <c r="B182" s="5" t="s">
        <v>157</v>
      </c>
      <c r="C182" s="17">
        <v>26530431</v>
      </c>
      <c r="D182" s="33">
        <v>248735.5263157895</v>
      </c>
      <c r="E182" s="33">
        <v>236298.75</v>
      </c>
      <c r="F182" s="33">
        <v>8270.4562500000011</v>
      </c>
      <c r="G182" s="33">
        <v>3390.8870625000004</v>
      </c>
    </row>
    <row r="183" spans="1:7">
      <c r="B183" s="10" t="s">
        <v>23</v>
      </c>
      <c r="C183" s="19"/>
      <c r="D183" s="33"/>
      <c r="E183" s="33"/>
      <c r="F183" s="33"/>
      <c r="G183" s="33"/>
    </row>
    <row r="184" spans="1:7">
      <c r="B184" s="10" t="s">
        <v>21</v>
      </c>
      <c r="C184" s="19"/>
      <c r="D184" s="33"/>
      <c r="E184" s="33"/>
      <c r="F184" s="33"/>
      <c r="G184" s="33"/>
    </row>
    <row r="185" spans="1:7">
      <c r="B185" s="10"/>
      <c r="C185" s="19"/>
      <c r="D185" s="33"/>
      <c r="E185" s="33"/>
      <c r="F185" s="33"/>
      <c r="G185" s="33"/>
    </row>
    <row r="186" spans="1:7">
      <c r="B186" s="10"/>
      <c r="C186" s="19"/>
      <c r="D186" s="33"/>
      <c r="E186" s="33"/>
      <c r="F186" s="33"/>
      <c r="G186" s="33"/>
    </row>
    <row r="187" spans="1:7">
      <c r="B187" s="9" t="s">
        <v>17</v>
      </c>
      <c r="C187" s="18"/>
      <c r="D187" s="37"/>
      <c r="E187" s="37"/>
      <c r="F187" s="37"/>
      <c r="G187" s="37"/>
    </row>
    <row r="188" spans="1:7">
      <c r="B188" s="9"/>
      <c r="C188" s="18"/>
      <c r="D188" s="37"/>
      <c r="E188" s="37"/>
      <c r="F188" s="37"/>
      <c r="G188" s="37"/>
    </row>
    <row r="189" spans="1:7">
      <c r="A189" s="50" t="s">
        <v>212</v>
      </c>
      <c r="B189" s="5" t="s">
        <v>213</v>
      </c>
      <c r="C189" s="17">
        <v>26545240</v>
      </c>
      <c r="D189" s="33">
        <v>357027.63157894742</v>
      </c>
      <c r="E189" s="33">
        <v>339176.25000000006</v>
      </c>
      <c r="F189" s="33">
        <v>11871.168750000003</v>
      </c>
      <c r="G189" s="33">
        <v>4867.1791875000008</v>
      </c>
    </row>
    <row r="190" spans="1:7">
      <c r="B190" s="10" t="s">
        <v>22</v>
      </c>
      <c r="C190" s="25"/>
      <c r="D190" s="47"/>
      <c r="E190" s="46"/>
      <c r="F190" s="46"/>
      <c r="G190" s="46"/>
    </row>
    <row r="191" spans="1:7">
      <c r="B191" s="10" t="s">
        <v>21</v>
      </c>
      <c r="C191" s="25"/>
      <c r="D191" s="46"/>
      <c r="E191" s="46"/>
      <c r="F191" s="46"/>
      <c r="G191" s="46"/>
    </row>
    <row r="192" spans="1:7">
      <c r="B192" s="10"/>
      <c r="C192" s="25"/>
      <c r="D192" s="46"/>
      <c r="E192" s="46"/>
      <c r="F192" s="46"/>
      <c r="G192" s="46"/>
    </row>
    <row r="193" spans="1:7">
      <c r="B193" s="5"/>
      <c r="C193" s="18"/>
      <c r="D193" s="37"/>
      <c r="E193" s="37"/>
      <c r="F193" s="37"/>
      <c r="G193" s="37"/>
    </row>
    <row r="194" spans="1:7">
      <c r="B194" s="9" t="s">
        <v>13</v>
      </c>
      <c r="C194" s="16"/>
      <c r="D194" s="37"/>
      <c r="E194" s="37"/>
      <c r="F194" s="37"/>
      <c r="G194" s="37"/>
    </row>
    <row r="195" spans="1:7">
      <c r="B195" s="1"/>
      <c r="C195" s="21"/>
      <c r="D195" s="37"/>
      <c r="E195" s="37"/>
      <c r="F195" s="37"/>
      <c r="G195" s="37"/>
    </row>
    <row r="196" spans="1:7">
      <c r="A196" t="s">
        <v>103</v>
      </c>
      <c r="B196" s="5" t="s">
        <v>25</v>
      </c>
      <c r="C196" s="17">
        <v>26540102</v>
      </c>
      <c r="D196" s="33">
        <v>321100.00000000006</v>
      </c>
      <c r="E196" s="33">
        <v>305045.00000000006</v>
      </c>
      <c r="F196" s="33">
        <v>10676.575000000003</v>
      </c>
      <c r="G196" s="33">
        <v>4377.3957500000006</v>
      </c>
    </row>
    <row r="197" spans="1:7">
      <c r="A197" t="s">
        <v>104</v>
      </c>
      <c r="B197" s="5" t="s">
        <v>48</v>
      </c>
      <c r="C197" s="17">
        <v>26540102</v>
      </c>
      <c r="D197" s="33">
        <v>336100.00000000006</v>
      </c>
      <c r="E197" s="33">
        <v>319295.00000000006</v>
      </c>
      <c r="F197" s="33">
        <v>11175.325000000003</v>
      </c>
      <c r="G197" s="33">
        <v>4581.8832500000008</v>
      </c>
    </row>
    <row r="198" spans="1:7">
      <c r="A198" t="s">
        <v>105</v>
      </c>
      <c r="B198" s="5" t="s">
        <v>19</v>
      </c>
      <c r="C198" s="17">
        <v>26540102</v>
      </c>
      <c r="D198" s="33">
        <v>350100.00000000006</v>
      </c>
      <c r="E198" s="33">
        <v>332595.00000000006</v>
      </c>
      <c r="F198" s="33">
        <v>11640.825000000003</v>
      </c>
      <c r="G198" s="33">
        <v>4772.7382500000003</v>
      </c>
    </row>
    <row r="199" spans="1:7">
      <c r="A199" t="s">
        <v>106</v>
      </c>
      <c r="B199" s="5" t="s">
        <v>47</v>
      </c>
      <c r="C199" s="17">
        <v>26540102</v>
      </c>
      <c r="D199" s="33">
        <v>365100.00000000006</v>
      </c>
      <c r="E199" s="33">
        <v>346845.00000000006</v>
      </c>
      <c r="F199" s="33">
        <v>12139.575000000003</v>
      </c>
      <c r="G199" s="33">
        <v>4977.2257500000005</v>
      </c>
    </row>
    <row r="200" spans="1:7">
      <c r="A200" t="s">
        <v>107</v>
      </c>
      <c r="B200" s="5" t="s">
        <v>14</v>
      </c>
      <c r="C200" s="17">
        <v>26540102</v>
      </c>
      <c r="D200" s="33">
        <v>393100.00000000006</v>
      </c>
      <c r="E200" s="33">
        <v>373445.00000000006</v>
      </c>
      <c r="F200" s="33">
        <v>13070.575000000003</v>
      </c>
      <c r="G200" s="33">
        <v>5358.9357500000006</v>
      </c>
    </row>
    <row r="201" spans="1:7" hidden="1">
      <c r="A201" t="s">
        <v>108</v>
      </c>
      <c r="B201" s="5" t="s">
        <v>28</v>
      </c>
      <c r="C201" s="17">
        <v>26540052</v>
      </c>
      <c r="D201" s="33" t="e">
        <v>#N/A</v>
      </c>
      <c r="E201" s="33" t="e">
        <v>#REF!</v>
      </c>
      <c r="F201" s="33" t="e">
        <v>#REF!</v>
      </c>
      <c r="G201" s="33" t="e">
        <v>#REF!</v>
      </c>
    </row>
    <row r="202" spans="1:7" hidden="1">
      <c r="A202" t="s">
        <v>109</v>
      </c>
      <c r="B202" s="5" t="s">
        <v>26</v>
      </c>
      <c r="C202" s="17">
        <v>26540052</v>
      </c>
      <c r="D202" s="33" t="e">
        <v>#N/A</v>
      </c>
      <c r="E202" s="33" t="e">
        <v>#REF!</v>
      </c>
      <c r="F202" s="33" t="e">
        <v>#REF!</v>
      </c>
      <c r="G202" s="33" t="e">
        <v>#REF!</v>
      </c>
    </row>
    <row r="203" spans="1:7">
      <c r="B203" s="10" t="s">
        <v>27</v>
      </c>
      <c r="C203" s="17"/>
      <c r="D203" s="37"/>
      <c r="E203" s="37"/>
      <c r="F203" s="37"/>
      <c r="G203" s="37"/>
    </row>
    <row r="204" spans="1:7">
      <c r="B204" s="10" t="s">
        <v>237</v>
      </c>
      <c r="C204" s="17"/>
      <c r="D204" s="37"/>
      <c r="E204" s="37"/>
      <c r="F204" s="37"/>
      <c r="G204" s="37"/>
    </row>
    <row r="205" spans="1:7">
      <c r="B205" s="10" t="s">
        <v>32</v>
      </c>
      <c r="C205" s="17"/>
      <c r="D205" s="37"/>
      <c r="E205" s="37"/>
      <c r="F205" s="37"/>
      <c r="G205" s="37"/>
    </row>
    <row r="206" spans="1:7">
      <c r="B206" s="10" t="s">
        <v>188</v>
      </c>
      <c r="C206" s="18"/>
      <c r="D206" s="43"/>
      <c r="E206" s="43"/>
      <c r="F206" s="43"/>
      <c r="G206" s="43"/>
    </row>
    <row r="207" spans="1:7">
      <c r="B207" s="22"/>
      <c r="C207" s="18"/>
      <c r="D207" s="43"/>
      <c r="E207" s="43"/>
      <c r="F207" s="43"/>
      <c r="G207" s="43"/>
    </row>
    <row r="208" spans="1:7">
      <c r="B208" s="22" t="s">
        <v>9</v>
      </c>
      <c r="C208" s="3"/>
      <c r="D208" s="43"/>
      <c r="E208" s="43"/>
      <c r="F208" s="43"/>
      <c r="G208" s="43"/>
    </row>
    <row r="209" spans="2:7">
      <c r="B209" s="22"/>
      <c r="C209" s="17"/>
      <c r="D209" s="43"/>
      <c r="E209" s="43"/>
      <c r="F209" s="43"/>
      <c r="G209" s="43"/>
    </row>
    <row r="210" spans="2:7">
      <c r="C210"/>
      <c r="D210" s="72" t="e">
        <v>#N/A</v>
      </c>
      <c r="E210" s="72" t="e">
        <v>#N/A</v>
      </c>
      <c r="F210" s="72" t="e">
        <v>#N/A</v>
      </c>
      <c r="G210" s="72" t="e">
        <v>#N/A</v>
      </c>
    </row>
    <row r="211" spans="2:7">
      <c r="C211"/>
      <c r="D211"/>
      <c r="E211"/>
      <c r="F211"/>
      <c r="G211"/>
    </row>
    <row r="212" spans="2:7">
      <c r="C212"/>
      <c r="D212"/>
      <c r="E212"/>
      <c r="F212"/>
      <c r="G212"/>
    </row>
    <row r="213" spans="2:7">
      <c r="C213"/>
      <c r="D213"/>
      <c r="E213"/>
      <c r="F213"/>
      <c r="G213"/>
    </row>
    <row r="214" spans="2:7">
      <c r="C214"/>
      <c r="D214"/>
      <c r="E214"/>
      <c r="F214"/>
      <c r="G214"/>
    </row>
    <row r="215" spans="2:7">
      <c r="C215"/>
      <c r="D215"/>
      <c r="E215"/>
      <c r="F215"/>
      <c r="G215"/>
    </row>
    <row r="216" spans="2:7">
      <c r="C216"/>
      <c r="D216"/>
      <c r="E216"/>
      <c r="F216"/>
      <c r="G216"/>
    </row>
    <row r="217" spans="2:7">
      <c r="C217"/>
      <c r="D217"/>
      <c r="E217"/>
      <c r="F217"/>
      <c r="G217"/>
    </row>
    <row r="218" spans="2:7">
      <c r="C218"/>
      <c r="D218"/>
      <c r="E218"/>
      <c r="F218"/>
      <c r="G218"/>
    </row>
    <row r="219" spans="2:7">
      <c r="C219"/>
      <c r="D219"/>
      <c r="E219"/>
      <c r="F219"/>
      <c r="G219"/>
    </row>
    <row r="220" spans="2:7">
      <c r="C220"/>
      <c r="D220"/>
      <c r="E220"/>
      <c r="F220"/>
      <c r="G220"/>
    </row>
    <row r="221" spans="2:7">
      <c r="C221"/>
      <c r="D221"/>
      <c r="E221"/>
      <c r="F221"/>
      <c r="G221"/>
    </row>
    <row r="222" spans="2:7">
      <c r="C222"/>
      <c r="D222"/>
      <c r="E222"/>
      <c r="F222"/>
      <c r="G222"/>
    </row>
    <row r="223" spans="2:7">
      <c r="C223"/>
      <c r="D223"/>
      <c r="E223"/>
      <c r="F223"/>
      <c r="G223"/>
    </row>
    <row r="224" spans="2:7">
      <c r="C224"/>
      <c r="D224"/>
      <c r="E224"/>
      <c r="F224"/>
      <c r="G224"/>
    </row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spans="1:8">
      <c r="C257"/>
      <c r="D257"/>
      <c r="E257"/>
      <c r="F257"/>
      <c r="G257"/>
    </row>
    <row r="258" spans="1:8">
      <c r="C258"/>
      <c r="D258"/>
      <c r="E258"/>
      <c r="F258"/>
      <c r="G258"/>
    </row>
    <row r="259" spans="1:8">
      <c r="C259"/>
      <c r="D259"/>
      <c r="E259"/>
      <c r="F259"/>
      <c r="G259"/>
    </row>
    <row r="260" spans="1:8">
      <c r="C260"/>
      <c r="D260"/>
      <c r="E260"/>
      <c r="F260"/>
      <c r="G260"/>
    </row>
    <row r="261" spans="1:8">
      <c r="C261"/>
      <c r="D261"/>
      <c r="E261"/>
      <c r="F261"/>
      <c r="G261"/>
    </row>
    <row r="262" spans="1:8">
      <c r="C262"/>
      <c r="D262"/>
      <c r="E262"/>
      <c r="F262"/>
      <c r="G262"/>
    </row>
    <row r="263" spans="1:8">
      <c r="C263"/>
      <c r="D263"/>
      <c r="E263"/>
      <c r="F263"/>
      <c r="G263"/>
    </row>
    <row r="264" spans="1:8">
      <c r="C264"/>
      <c r="D264"/>
      <c r="E264"/>
      <c r="F264"/>
      <c r="G264"/>
    </row>
    <row r="265" spans="1:8">
      <c r="C265"/>
      <c r="D265"/>
      <c r="E265"/>
      <c r="F265"/>
      <c r="G265"/>
    </row>
    <row r="266" spans="1:8">
      <c r="C266"/>
      <c r="D266"/>
      <c r="E266"/>
      <c r="F266"/>
      <c r="G266"/>
    </row>
    <row r="267" spans="1:8" s="32" customFormat="1">
      <c r="A267"/>
      <c r="B267"/>
      <c r="C267"/>
      <c r="D267"/>
      <c r="E267"/>
      <c r="F267"/>
      <c r="G267"/>
      <c r="H267"/>
    </row>
    <row r="268" spans="1:8" s="32" customFormat="1">
      <c r="A268"/>
      <c r="B268"/>
      <c r="C268"/>
      <c r="D268"/>
      <c r="E268"/>
      <c r="F268"/>
      <c r="G268"/>
      <c r="H268"/>
    </row>
    <row r="269" spans="1:8" s="32" customFormat="1">
      <c r="A269"/>
      <c r="B269"/>
      <c r="C269"/>
      <c r="D269"/>
      <c r="E269"/>
      <c r="F269"/>
      <c r="G269"/>
      <c r="H269"/>
    </row>
    <row r="270" spans="1:8" s="32" customFormat="1">
      <c r="A270"/>
      <c r="B270"/>
      <c r="C270"/>
      <c r="D270"/>
      <c r="E270"/>
      <c r="F270"/>
      <c r="G270"/>
      <c r="H270"/>
    </row>
    <row r="271" spans="1:8" s="32" customFormat="1">
      <c r="A271"/>
      <c r="B271"/>
      <c r="C271"/>
      <c r="D271"/>
      <c r="E271"/>
      <c r="F271"/>
      <c r="G271"/>
      <c r="H271"/>
    </row>
    <row r="272" spans="1:8" s="32" customFormat="1">
      <c r="A272"/>
      <c r="B272"/>
      <c r="C272"/>
      <c r="D272"/>
      <c r="E272"/>
      <c r="F272"/>
      <c r="G272"/>
      <c r="H272"/>
    </row>
    <row r="273" spans="1:8" s="32" customFormat="1">
      <c r="A273"/>
      <c r="B273"/>
      <c r="C273"/>
      <c r="D273"/>
      <c r="E273"/>
      <c r="F273"/>
      <c r="G273"/>
      <c r="H273"/>
    </row>
    <row r="274" spans="1:8" s="32" customFormat="1">
      <c r="A274"/>
      <c r="B274"/>
      <c r="C274"/>
      <c r="D274"/>
      <c r="E274"/>
      <c r="F274"/>
      <c r="G274"/>
      <c r="H274"/>
    </row>
  </sheetData>
  <mergeCells count="1">
    <mergeCell ref="B1:F2"/>
  </mergeCells>
  <pageMargins left="1.03" right="0.23622047244094499" top="0.15748031496063" bottom="0.43307086614173201" header="0.23622047244094499" footer="0.15748031496063"/>
  <pageSetup paperSize="9" scale="55" fitToHeight="2" orientation="portrait" r:id="rId1"/>
  <headerFooter alignWithMargins="0">
    <oddFooter>&amp;CPage &amp;P of &amp;N</oddFooter>
  </headerFooter>
  <rowBreaks count="1" manualBreakCount="1">
    <brk id="118" min="1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2"/>
  </sheetPr>
  <dimension ref="A1:M254"/>
  <sheetViews>
    <sheetView view="pageBreakPreview" topLeftCell="A125" zoomScale="75" zoomScaleSheetLayoutView="75" workbookViewId="0">
      <selection activeCell="H185" sqref="H185"/>
    </sheetView>
  </sheetViews>
  <sheetFormatPr defaultColWidth="51" defaultRowHeight="12.75"/>
  <cols>
    <col min="1" max="1" width="23.42578125" customWidth="1"/>
    <col min="2" max="2" width="54" customWidth="1"/>
    <col min="3" max="3" width="12.28515625" style="24" bestFit="1" customWidth="1"/>
    <col min="4" max="4" width="13.85546875" style="32" bestFit="1" customWidth="1"/>
    <col min="5" max="5" width="13.28515625" style="32" bestFit="1" customWidth="1"/>
    <col min="6" max="7" width="14" style="32" customWidth="1"/>
    <col min="8" max="8" width="11.28515625" style="32" bestFit="1" customWidth="1"/>
    <col min="9" max="9" width="11.42578125" bestFit="1" customWidth="1"/>
    <col min="10" max="10" width="11.28515625" bestFit="1" customWidth="1"/>
    <col min="11" max="11" width="5.7109375" bestFit="1" customWidth="1"/>
  </cols>
  <sheetData>
    <row r="1" spans="2:8" ht="15" customHeight="1">
      <c r="B1" s="108" t="s">
        <v>233</v>
      </c>
      <c r="C1" s="108"/>
      <c r="D1" s="108"/>
      <c r="E1" s="108"/>
      <c r="F1" s="108"/>
    </row>
    <row r="2" spans="2:8" ht="15" customHeight="1">
      <c r="B2" s="108"/>
      <c r="C2" s="108"/>
      <c r="D2" s="108"/>
      <c r="E2" s="108"/>
      <c r="F2" s="108"/>
    </row>
    <row r="3" spans="2:8">
      <c r="B3" s="2"/>
      <c r="C3" s="3"/>
      <c r="D3" s="37"/>
      <c r="E3" s="37"/>
      <c r="F3" s="37"/>
      <c r="G3" s="37"/>
    </row>
    <row r="4" spans="2:8">
      <c r="B4" s="2"/>
      <c r="C4" s="3"/>
      <c r="D4" s="37"/>
      <c r="E4" s="37"/>
      <c r="F4" s="37"/>
      <c r="G4" s="37"/>
    </row>
    <row r="5" spans="2:8">
      <c r="B5" s="2"/>
      <c r="C5" s="3"/>
      <c r="D5" s="37"/>
      <c r="E5" s="37"/>
      <c r="F5" s="37"/>
      <c r="G5" s="37"/>
    </row>
    <row r="6" spans="2:8">
      <c r="B6" s="2"/>
      <c r="C6" s="3"/>
      <c r="D6" s="37"/>
      <c r="E6" s="37"/>
      <c r="F6" s="37"/>
      <c r="G6" s="37"/>
    </row>
    <row r="7" spans="2:8">
      <c r="B7" s="2"/>
      <c r="C7" s="3"/>
      <c r="D7" s="37"/>
      <c r="E7" s="37"/>
      <c r="F7" s="37"/>
      <c r="G7" s="37"/>
    </row>
    <row r="8" spans="2:8">
      <c r="B8" s="2"/>
      <c r="C8" s="3"/>
      <c r="D8" s="37"/>
      <c r="E8" s="37"/>
      <c r="F8" s="37"/>
      <c r="G8" s="37"/>
    </row>
    <row r="9" spans="2:8">
      <c r="B9" s="2"/>
      <c r="C9" s="3"/>
      <c r="D9" s="37"/>
      <c r="E9" s="37"/>
      <c r="F9" s="37"/>
      <c r="G9" s="37"/>
    </row>
    <row r="10" spans="2:8">
      <c r="B10" s="2"/>
      <c r="C10" s="3"/>
      <c r="D10" s="37"/>
      <c r="E10" s="37"/>
      <c r="F10" s="37"/>
      <c r="G10" s="37"/>
    </row>
    <row r="11" spans="2:8" ht="15">
      <c r="B11" s="74" t="s">
        <v>240</v>
      </c>
      <c r="C11" s="74"/>
      <c r="D11" s="75"/>
      <c r="E11" s="75"/>
      <c r="F11" s="75"/>
      <c r="G11" s="75"/>
    </row>
    <row r="12" spans="2:8">
      <c r="B12" s="3"/>
      <c r="C12" s="3"/>
      <c r="D12" s="38"/>
      <c r="E12" s="38"/>
      <c r="F12" s="39"/>
      <c r="G12" s="39"/>
    </row>
    <row r="13" spans="2:8" s="29" customFormat="1" ht="25.5">
      <c r="B13" s="53" t="s">
        <v>0</v>
      </c>
      <c r="C13" s="54" t="s">
        <v>1</v>
      </c>
      <c r="D13" s="55" t="s">
        <v>2</v>
      </c>
      <c r="E13" s="55" t="s">
        <v>218</v>
      </c>
      <c r="F13" s="76">
        <v>3.5000000000000003E-2</v>
      </c>
      <c r="G13" s="76" t="s">
        <v>219</v>
      </c>
      <c r="H13" s="52"/>
    </row>
    <row r="14" spans="2:8">
      <c r="B14" s="4"/>
      <c r="C14" s="3"/>
      <c r="D14" s="38"/>
      <c r="E14" s="77">
        <v>0.05</v>
      </c>
      <c r="F14" s="78"/>
      <c r="G14" s="79">
        <v>0.41</v>
      </c>
    </row>
    <row r="15" spans="2:8" ht="14.25">
      <c r="B15" s="34" t="s">
        <v>7</v>
      </c>
      <c r="C15" s="35"/>
      <c r="D15" s="42"/>
      <c r="E15" s="42"/>
      <c r="F15" s="42"/>
      <c r="G15" s="42"/>
    </row>
    <row r="16" spans="2:8">
      <c r="B16" s="30" t="s">
        <v>36</v>
      </c>
      <c r="C16" s="15"/>
      <c r="D16" s="38"/>
      <c r="E16" s="38"/>
      <c r="F16" s="40"/>
      <c r="G16" s="40"/>
    </row>
    <row r="17" spans="1:11">
      <c r="B17" s="31" t="s">
        <v>8</v>
      </c>
      <c r="C17" s="16"/>
      <c r="D17" s="43"/>
      <c r="E17" s="43"/>
      <c r="F17" s="43"/>
      <c r="G17" s="43"/>
    </row>
    <row r="18" spans="1:11">
      <c r="B18" s="5"/>
      <c r="C18" s="17"/>
      <c r="D18" s="33"/>
      <c r="E18" s="33"/>
      <c r="F18" s="33"/>
      <c r="G18" s="33"/>
    </row>
    <row r="19" spans="1:11">
      <c r="A19" t="s">
        <v>72</v>
      </c>
      <c r="B19" s="5" t="s">
        <v>39</v>
      </c>
      <c r="C19" s="17">
        <v>26516101</v>
      </c>
      <c r="D19" s="33">
        <v>124063.59649122809</v>
      </c>
      <c r="E19" s="33">
        <v>117860.41666666669</v>
      </c>
      <c r="F19" s="33">
        <v>4125.1145833333348</v>
      </c>
      <c r="G19" s="33">
        <v>1691.2969791666671</v>
      </c>
      <c r="I19" s="71"/>
      <c r="J19" s="32"/>
      <c r="K19" s="51"/>
    </row>
    <row r="20" spans="1:11">
      <c r="A20" t="s">
        <v>145</v>
      </c>
      <c r="B20" s="5" t="s">
        <v>127</v>
      </c>
      <c r="C20" s="17">
        <v>26516131</v>
      </c>
      <c r="D20" s="33">
        <v>141914.47368421053</v>
      </c>
      <c r="E20" s="33">
        <v>134818.75</v>
      </c>
      <c r="F20" s="33">
        <v>4718.65625</v>
      </c>
      <c r="G20" s="33">
        <v>1934.6490624999999</v>
      </c>
      <c r="I20" s="71"/>
      <c r="J20" s="32"/>
      <c r="K20" s="51"/>
    </row>
    <row r="21" spans="1:11" hidden="1">
      <c r="A21" t="s">
        <v>73</v>
      </c>
      <c r="B21" s="5" t="s">
        <v>40</v>
      </c>
      <c r="C21" s="17">
        <v>26516201</v>
      </c>
      <c r="D21" s="33" t="e">
        <v>#N/A</v>
      </c>
      <c r="E21" s="33" t="e">
        <v>#REF!</v>
      </c>
      <c r="F21" s="33" t="e">
        <v>#REF!</v>
      </c>
      <c r="G21" s="33" t="e">
        <v>#REF!</v>
      </c>
      <c r="I21" s="71"/>
      <c r="J21" s="32"/>
      <c r="K21" s="51"/>
    </row>
    <row r="22" spans="1:11" hidden="1">
      <c r="A22" t="s">
        <v>74</v>
      </c>
      <c r="B22" s="5" t="s">
        <v>41</v>
      </c>
      <c r="C22" s="17">
        <v>26516211</v>
      </c>
      <c r="D22" s="33" t="e">
        <v>#N/A</v>
      </c>
      <c r="E22" s="33" t="e">
        <v>#REF!</v>
      </c>
      <c r="F22" s="33" t="e">
        <v>#REF!</v>
      </c>
      <c r="G22" s="33" t="e">
        <v>#REF!</v>
      </c>
      <c r="I22" s="71"/>
      <c r="J22" s="32"/>
      <c r="K22" s="51"/>
    </row>
    <row r="23" spans="1:11" hidden="1">
      <c r="A23" t="s">
        <v>75</v>
      </c>
      <c r="B23" s="5" t="s">
        <v>65</v>
      </c>
      <c r="C23" s="17">
        <v>26516231</v>
      </c>
      <c r="D23" s="33">
        <v>139561.40350877194</v>
      </c>
      <c r="E23" s="33" t="e">
        <v>#REF!</v>
      </c>
      <c r="F23" s="33" t="e">
        <v>#REF!</v>
      </c>
      <c r="G23" s="33" t="e">
        <v>#REF!</v>
      </c>
      <c r="I23" s="71"/>
      <c r="J23" s="32"/>
      <c r="K23" s="51"/>
    </row>
    <row r="24" spans="1:11">
      <c r="B24" s="10" t="s">
        <v>21</v>
      </c>
      <c r="C24" s="18"/>
      <c r="D24" s="33"/>
      <c r="E24" s="33"/>
      <c r="F24" s="33"/>
      <c r="G24" s="33"/>
      <c r="I24" s="71"/>
      <c r="J24" s="32"/>
      <c r="K24" s="51"/>
    </row>
    <row r="25" spans="1:11">
      <c r="B25" s="10"/>
      <c r="C25" s="18"/>
      <c r="D25" s="33"/>
      <c r="E25" s="33"/>
      <c r="F25" s="33"/>
      <c r="G25" s="33"/>
      <c r="I25" s="71"/>
      <c r="J25" s="32"/>
      <c r="K25" s="51"/>
    </row>
    <row r="26" spans="1:11">
      <c r="B26" s="31" t="s">
        <v>144</v>
      </c>
      <c r="C26" s="16"/>
      <c r="D26" s="43"/>
      <c r="E26" s="43"/>
      <c r="F26" s="43"/>
      <c r="G26" s="43"/>
      <c r="I26" s="71"/>
      <c r="J26" s="32"/>
      <c r="K26" s="51"/>
    </row>
    <row r="27" spans="1:11">
      <c r="B27" s="5"/>
      <c r="C27" s="17"/>
      <c r="D27" s="33"/>
      <c r="E27" s="33"/>
      <c r="F27" s="33"/>
      <c r="G27" s="33"/>
      <c r="I27" s="71"/>
      <c r="J27" s="32"/>
      <c r="K27" s="51"/>
    </row>
    <row r="28" spans="1:11">
      <c r="A28" t="s">
        <v>128</v>
      </c>
      <c r="B28" s="5" t="s">
        <v>136</v>
      </c>
      <c r="C28" s="17">
        <v>26516285</v>
      </c>
      <c r="D28" s="33">
        <v>145971.4912280702</v>
      </c>
      <c r="E28" s="33">
        <v>138672.91666666669</v>
      </c>
      <c r="F28" s="33">
        <v>4853.5520833333348</v>
      </c>
      <c r="G28" s="33">
        <v>1989.9563541666671</v>
      </c>
      <c r="I28" s="71"/>
      <c r="J28" s="32"/>
      <c r="K28" s="51"/>
    </row>
    <row r="29" spans="1:11">
      <c r="A29" t="s">
        <v>130</v>
      </c>
      <c r="B29" s="5" t="s">
        <v>138</v>
      </c>
      <c r="C29" s="17">
        <v>26516305</v>
      </c>
      <c r="D29" s="33">
        <v>158142.54385964913</v>
      </c>
      <c r="E29" s="33">
        <v>150235.41666666666</v>
      </c>
      <c r="F29" s="33">
        <v>5258.2395833333339</v>
      </c>
      <c r="G29" s="33">
        <v>2155.8782291666666</v>
      </c>
      <c r="I29" s="71"/>
      <c r="J29" s="32"/>
      <c r="K29" s="51"/>
    </row>
    <row r="30" spans="1:11">
      <c r="A30" t="s">
        <v>132</v>
      </c>
      <c r="B30" s="5" t="s">
        <v>140</v>
      </c>
      <c r="C30" s="17">
        <v>26516305</v>
      </c>
      <c r="D30" s="33">
        <v>162199.56140350879</v>
      </c>
      <c r="E30" s="33">
        <v>154089.58333333334</v>
      </c>
      <c r="F30" s="33">
        <v>5393.1354166666679</v>
      </c>
      <c r="G30" s="33">
        <v>2211.1855208333336</v>
      </c>
      <c r="I30" s="71"/>
      <c r="J30" s="32"/>
      <c r="K30" s="51"/>
    </row>
    <row r="31" spans="1:11">
      <c r="A31" t="s">
        <v>133</v>
      </c>
      <c r="B31" s="5" t="s">
        <v>141</v>
      </c>
      <c r="C31" s="17">
        <v>26516315</v>
      </c>
      <c r="D31" s="33">
        <v>167879.3859649123</v>
      </c>
      <c r="E31" s="33">
        <v>159485.41666666669</v>
      </c>
      <c r="F31" s="33">
        <v>5581.9895833333348</v>
      </c>
      <c r="G31" s="33">
        <v>2288.6157291666673</v>
      </c>
      <c r="I31" s="71"/>
      <c r="J31" s="32"/>
      <c r="K31" s="51"/>
    </row>
    <row r="32" spans="1:11">
      <c r="A32" t="s">
        <v>135</v>
      </c>
      <c r="B32" s="5" t="s">
        <v>143</v>
      </c>
      <c r="C32" s="17">
        <v>26516315</v>
      </c>
      <c r="D32" s="33">
        <v>172747.80701754388</v>
      </c>
      <c r="E32" s="33">
        <v>164110.41666666669</v>
      </c>
      <c r="F32" s="33">
        <v>5743.8645833333348</v>
      </c>
      <c r="G32" s="33">
        <v>2354.9844791666674</v>
      </c>
      <c r="I32" s="71"/>
      <c r="J32" s="32"/>
      <c r="K32" s="51"/>
    </row>
    <row r="33" spans="1:13">
      <c r="B33" s="10" t="s">
        <v>21</v>
      </c>
      <c r="C33" s="18"/>
      <c r="D33" s="33"/>
      <c r="E33" s="33"/>
      <c r="F33" s="33"/>
      <c r="G33" s="33"/>
      <c r="I33" s="71"/>
      <c r="J33" s="32"/>
      <c r="K33" s="51"/>
    </row>
    <row r="34" spans="1:13">
      <c r="B34" s="8"/>
      <c r="C34" s="23"/>
      <c r="D34" s="44"/>
      <c r="E34" s="44"/>
      <c r="F34" s="44"/>
      <c r="G34" s="44"/>
      <c r="I34" s="71"/>
      <c r="J34" s="32"/>
      <c r="K34" s="51"/>
    </row>
    <row r="35" spans="1:13" hidden="1">
      <c r="B35" s="9" t="s">
        <v>70</v>
      </c>
      <c r="C35" s="17"/>
      <c r="D35" s="33"/>
      <c r="E35" s="33"/>
      <c r="F35" s="44"/>
      <c r="G35" s="44"/>
      <c r="I35" s="71"/>
      <c r="J35" s="32"/>
      <c r="K35" s="51"/>
    </row>
    <row r="36" spans="1:13" hidden="1">
      <c r="B36" s="8"/>
      <c r="C36" s="17"/>
      <c r="D36" s="33"/>
      <c r="E36" s="33"/>
      <c r="F36" s="44"/>
      <c r="G36" s="44"/>
      <c r="I36" s="71"/>
      <c r="J36" s="32"/>
      <c r="K36" s="51"/>
    </row>
    <row r="37" spans="1:13" hidden="1">
      <c r="A37" s="70" t="s">
        <v>76</v>
      </c>
      <c r="B37" s="5" t="s">
        <v>61</v>
      </c>
      <c r="C37" s="17">
        <v>26516461</v>
      </c>
      <c r="D37" s="33">
        <v>141113.16</v>
      </c>
      <c r="E37" s="33" t="e">
        <v>#REF!</v>
      </c>
      <c r="F37" s="33" t="e">
        <v>#REF!</v>
      </c>
      <c r="G37" s="33" t="e">
        <v>#REF!</v>
      </c>
      <c r="I37" s="71"/>
      <c r="J37" s="32"/>
      <c r="K37" s="51"/>
      <c r="M37" t="s">
        <v>61</v>
      </c>
    </row>
    <row r="38" spans="1:13" hidden="1">
      <c r="B38" s="6" t="s">
        <v>62</v>
      </c>
      <c r="C38" s="17"/>
      <c r="D38" s="33"/>
      <c r="E38" s="33"/>
      <c r="F38" s="33"/>
      <c r="G38" s="33"/>
      <c r="I38" s="71"/>
      <c r="J38" s="32"/>
      <c r="K38" s="51"/>
      <c r="M38" t="s">
        <v>37</v>
      </c>
    </row>
    <row r="39" spans="1:13" hidden="1">
      <c r="B39" s="10" t="s">
        <v>21</v>
      </c>
      <c r="C39" s="17"/>
      <c r="D39" s="33"/>
      <c r="E39" s="33"/>
      <c r="F39" s="33"/>
      <c r="G39" s="33"/>
      <c r="I39" s="71"/>
      <c r="J39" s="32"/>
      <c r="K39" s="51"/>
      <c r="M39" t="s">
        <v>38</v>
      </c>
    </row>
    <row r="40" spans="1:13" hidden="1">
      <c r="B40" s="10"/>
      <c r="C40" s="17"/>
      <c r="D40" s="33"/>
      <c r="E40" s="33"/>
      <c r="F40" s="33"/>
      <c r="G40" s="33"/>
      <c r="I40" s="71"/>
      <c r="J40" s="32"/>
      <c r="K40" s="51"/>
    </row>
    <row r="41" spans="1:13" hidden="1">
      <c r="A41" s="70" t="s">
        <v>77</v>
      </c>
      <c r="B41" s="5" t="s">
        <v>37</v>
      </c>
      <c r="C41" s="17">
        <v>26516501</v>
      </c>
      <c r="D41" s="33">
        <v>161069.29999999999</v>
      </c>
      <c r="E41" s="33" t="e">
        <v>#REF!</v>
      </c>
      <c r="F41" s="33" t="e">
        <v>#REF!</v>
      </c>
      <c r="G41" s="33" t="e">
        <v>#REF!</v>
      </c>
      <c r="I41" s="71"/>
      <c r="J41" s="32"/>
      <c r="K41" s="51"/>
    </row>
    <row r="42" spans="1:13" hidden="1">
      <c r="A42" s="70" t="s">
        <v>78</v>
      </c>
      <c r="B42" s="5" t="s">
        <v>38</v>
      </c>
      <c r="C42" s="17">
        <v>26516521</v>
      </c>
      <c r="D42" s="33">
        <v>169051.75</v>
      </c>
      <c r="E42" s="33" t="e">
        <v>#REF!</v>
      </c>
      <c r="F42" s="33" t="e">
        <v>#REF!</v>
      </c>
      <c r="G42" s="33" t="e">
        <v>#REF!</v>
      </c>
      <c r="I42" s="71"/>
      <c r="J42" s="32"/>
      <c r="K42" s="51"/>
    </row>
    <row r="43" spans="1:13" hidden="1">
      <c r="A43" t="s">
        <v>79</v>
      </c>
      <c r="B43" s="5" t="s">
        <v>49</v>
      </c>
      <c r="C43" s="17">
        <v>26516510</v>
      </c>
      <c r="D43" s="33" t="e">
        <v>#N/A</v>
      </c>
      <c r="E43" s="33" t="e">
        <v>#REF!</v>
      </c>
      <c r="F43" s="33" t="e">
        <v>#REF!</v>
      </c>
      <c r="G43" s="33" t="e">
        <v>#REF!</v>
      </c>
      <c r="I43" s="71"/>
      <c r="J43" s="32"/>
      <c r="K43" s="51"/>
    </row>
    <row r="44" spans="1:13" hidden="1">
      <c r="A44" t="s">
        <v>80</v>
      </c>
      <c r="B44" s="5" t="s">
        <v>66</v>
      </c>
      <c r="C44" s="17">
        <v>26516580</v>
      </c>
      <c r="D44" s="33" t="e">
        <v>#N/A</v>
      </c>
      <c r="E44" s="33" t="e">
        <v>#REF!</v>
      </c>
      <c r="F44" s="33" t="e">
        <v>#REF!</v>
      </c>
      <c r="G44" s="33" t="e">
        <v>#REF!</v>
      </c>
      <c r="I44" s="71"/>
      <c r="J44" s="32"/>
      <c r="K44" s="51"/>
    </row>
    <row r="45" spans="1:13" hidden="1">
      <c r="B45" s="6" t="s">
        <v>18</v>
      </c>
      <c r="C45" s="17"/>
      <c r="D45" s="33"/>
      <c r="E45" s="33"/>
      <c r="F45" s="44"/>
      <c r="G45" s="44"/>
      <c r="I45" s="71"/>
      <c r="J45" s="32"/>
      <c r="K45" s="51"/>
    </row>
    <row r="46" spans="1:13" hidden="1">
      <c r="B46" s="10" t="s">
        <v>21</v>
      </c>
      <c r="C46" s="17"/>
      <c r="D46" s="33"/>
      <c r="E46" s="33"/>
      <c r="F46" s="44"/>
      <c r="G46" s="44"/>
      <c r="I46" s="71"/>
      <c r="J46" s="32"/>
      <c r="K46" s="51"/>
    </row>
    <row r="47" spans="1:13" hidden="1">
      <c r="B47" s="10"/>
      <c r="C47" s="17"/>
      <c r="D47" s="33"/>
      <c r="E47" s="33"/>
      <c r="F47" s="44"/>
      <c r="G47" s="44"/>
      <c r="I47" s="71"/>
      <c r="J47" s="32"/>
      <c r="K47" s="51"/>
    </row>
    <row r="48" spans="1:13">
      <c r="B48" s="9" t="s">
        <v>159</v>
      </c>
      <c r="C48" s="18"/>
      <c r="D48" s="33"/>
      <c r="E48" s="33"/>
      <c r="F48" s="33"/>
      <c r="G48" s="33"/>
      <c r="I48" s="71"/>
      <c r="J48" s="32"/>
      <c r="K48" s="51"/>
    </row>
    <row r="49" spans="1:11">
      <c r="A49" s="71" t="s">
        <v>164</v>
      </c>
      <c r="B49" s="5" t="s">
        <v>61</v>
      </c>
      <c r="C49" s="17">
        <v>26516462</v>
      </c>
      <c r="D49" s="33">
        <v>176498.68421052635</v>
      </c>
      <c r="E49" s="33">
        <v>167673.75000000003</v>
      </c>
      <c r="F49" s="33">
        <v>5868.581250000002</v>
      </c>
      <c r="G49" s="33">
        <v>2406.1183125000007</v>
      </c>
      <c r="I49" s="71"/>
      <c r="J49" s="32"/>
      <c r="K49" s="51"/>
    </row>
    <row r="50" spans="1:11">
      <c r="A50" s="71" t="s">
        <v>190</v>
      </c>
      <c r="B50" s="5" t="s">
        <v>186</v>
      </c>
      <c r="C50" s="17">
        <v>26516470</v>
      </c>
      <c r="D50" s="33">
        <v>186130.26315789475</v>
      </c>
      <c r="E50" s="33">
        <v>176823.75</v>
      </c>
      <c r="F50" s="33">
        <v>6188.8312500000002</v>
      </c>
      <c r="G50" s="33">
        <v>2537.4208125</v>
      </c>
      <c r="I50" s="71"/>
      <c r="J50" s="32"/>
      <c r="K50" s="51"/>
    </row>
    <row r="51" spans="1:11">
      <c r="B51" s="6" t="s">
        <v>62</v>
      </c>
      <c r="C51" s="17"/>
      <c r="D51" s="33"/>
      <c r="E51" s="33"/>
      <c r="F51" s="33"/>
      <c r="G51" s="33"/>
      <c r="I51" s="71"/>
      <c r="J51" s="32"/>
      <c r="K51" s="51"/>
    </row>
    <row r="52" spans="1:11">
      <c r="B52" s="10" t="s">
        <v>21</v>
      </c>
      <c r="C52" s="17"/>
      <c r="D52" s="33"/>
      <c r="E52" s="33"/>
      <c r="F52" s="33"/>
      <c r="G52" s="33"/>
      <c r="I52" s="71"/>
      <c r="J52" s="32"/>
      <c r="K52" s="51"/>
    </row>
    <row r="53" spans="1:11">
      <c r="B53" s="5"/>
      <c r="C53" s="17"/>
      <c r="D53" s="33"/>
      <c r="E53" s="33"/>
      <c r="F53" s="33"/>
      <c r="G53" s="33"/>
      <c r="I53" s="71"/>
      <c r="J53" s="32"/>
      <c r="K53" s="51"/>
    </row>
    <row r="54" spans="1:11">
      <c r="A54" s="71" t="s">
        <v>165</v>
      </c>
      <c r="B54" s="5" t="s">
        <v>37</v>
      </c>
      <c r="C54" s="17">
        <v>26516502</v>
      </c>
      <c r="D54" s="33">
        <v>200577.63157894739</v>
      </c>
      <c r="E54" s="33">
        <v>190548.75</v>
      </c>
      <c r="F54" s="33">
        <v>6669.2062500000002</v>
      </c>
      <c r="G54" s="33">
        <v>2734.3745625000001</v>
      </c>
      <c r="I54" s="71"/>
      <c r="J54" s="32"/>
      <c r="K54" s="51"/>
    </row>
    <row r="55" spans="1:11">
      <c r="A55" s="71" t="s">
        <v>166</v>
      </c>
      <c r="B55" s="5" t="s">
        <v>38</v>
      </c>
      <c r="C55" s="17">
        <v>26516522</v>
      </c>
      <c r="D55" s="33">
        <v>212617.10526315792</v>
      </c>
      <c r="E55" s="33">
        <v>201986.25000000003</v>
      </c>
      <c r="F55" s="33">
        <v>7069.518750000002</v>
      </c>
      <c r="G55" s="33">
        <v>2898.5026875000008</v>
      </c>
      <c r="I55" s="71"/>
      <c r="J55" s="32"/>
      <c r="K55" s="51"/>
    </row>
    <row r="56" spans="1:11">
      <c r="A56" s="71" t="s">
        <v>189</v>
      </c>
      <c r="B56" s="5" t="s">
        <v>195</v>
      </c>
      <c r="C56" s="17">
        <v>26516530</v>
      </c>
      <c r="D56" s="33">
        <v>228669.73684210528</v>
      </c>
      <c r="E56" s="33">
        <v>217236.25</v>
      </c>
      <c r="F56" s="33">
        <v>7603.2687500000011</v>
      </c>
      <c r="G56" s="33">
        <v>3117.3401875000004</v>
      </c>
      <c r="I56" s="71"/>
      <c r="J56" s="32"/>
      <c r="K56" s="51"/>
    </row>
    <row r="57" spans="1:11">
      <c r="B57" s="6" t="s">
        <v>18</v>
      </c>
      <c r="C57" s="18"/>
      <c r="D57" s="33"/>
      <c r="E57" s="33"/>
      <c r="F57" s="33"/>
      <c r="G57" s="33"/>
      <c r="I57" s="71"/>
      <c r="J57" s="32"/>
      <c r="K57" s="51"/>
    </row>
    <row r="58" spans="1:11">
      <c r="B58" s="10" t="s">
        <v>21</v>
      </c>
      <c r="C58" s="18"/>
      <c r="D58" s="33"/>
      <c r="E58" s="33"/>
      <c r="F58" s="33"/>
      <c r="G58" s="33"/>
      <c r="I58" s="71"/>
      <c r="J58" s="32"/>
      <c r="K58" s="51"/>
    </row>
    <row r="59" spans="1:11">
      <c r="B59" s="7"/>
      <c r="C59" s="18"/>
      <c r="D59" s="33"/>
      <c r="E59" s="33"/>
      <c r="F59" s="33"/>
      <c r="G59" s="33"/>
      <c r="I59" s="71"/>
      <c r="J59" s="32"/>
      <c r="K59" s="51"/>
    </row>
    <row r="60" spans="1:11">
      <c r="B60" s="9" t="s">
        <v>125</v>
      </c>
      <c r="C60" s="16"/>
      <c r="D60" s="33"/>
      <c r="E60" s="33"/>
      <c r="F60" s="33"/>
      <c r="G60" s="33"/>
      <c r="I60" s="71"/>
      <c r="J60" s="32"/>
      <c r="K60" s="51"/>
    </row>
    <row r="61" spans="1:11">
      <c r="B61" s="5"/>
      <c r="C61" s="17"/>
      <c r="D61" s="33"/>
      <c r="E61" s="33"/>
      <c r="F61" s="33"/>
      <c r="G61" s="33"/>
      <c r="I61" s="71"/>
      <c r="J61" s="32"/>
      <c r="K61" s="51"/>
    </row>
    <row r="62" spans="1:11">
      <c r="A62" t="s">
        <v>81</v>
      </c>
      <c r="B62" s="5" t="s">
        <v>42</v>
      </c>
      <c r="C62" s="17">
        <v>26526400</v>
      </c>
      <c r="D62" s="33">
        <v>196912.28070175438</v>
      </c>
      <c r="E62" s="33">
        <v>187066.66666666666</v>
      </c>
      <c r="F62" s="33">
        <v>6547.3333333333339</v>
      </c>
      <c r="G62" s="33">
        <v>2684.4066666666668</v>
      </c>
      <c r="I62" s="71"/>
      <c r="J62" s="32"/>
      <c r="K62" s="51"/>
    </row>
    <row r="63" spans="1:11">
      <c r="A63" t="s">
        <v>82</v>
      </c>
      <c r="B63" s="5" t="s">
        <v>43</v>
      </c>
      <c r="C63" s="17">
        <v>26526501</v>
      </c>
      <c r="D63" s="33">
        <v>213778.94736842107</v>
      </c>
      <c r="E63" s="33">
        <v>203090</v>
      </c>
      <c r="F63" s="33">
        <v>7108.1500000000005</v>
      </c>
      <c r="G63" s="33">
        <v>2914.3415</v>
      </c>
      <c r="I63" s="71"/>
      <c r="J63" s="32"/>
      <c r="K63" s="51"/>
    </row>
    <row r="64" spans="1:11">
      <c r="A64" t="s">
        <v>83</v>
      </c>
      <c r="B64" s="5" t="s">
        <v>44</v>
      </c>
      <c r="C64" s="17">
        <v>26526530</v>
      </c>
      <c r="D64" s="33">
        <v>225884.21052631582</v>
      </c>
      <c r="E64" s="33">
        <v>214590.00000000003</v>
      </c>
      <c r="F64" s="33">
        <v>7510.6500000000015</v>
      </c>
      <c r="G64" s="33">
        <v>3079.3665000000005</v>
      </c>
      <c r="I64" s="71"/>
      <c r="J64" s="32"/>
      <c r="K64" s="51"/>
    </row>
    <row r="65" spans="1:11">
      <c r="A65" t="s">
        <v>201</v>
      </c>
      <c r="B65" s="5" t="s">
        <v>203</v>
      </c>
      <c r="C65" s="17">
        <v>26526521</v>
      </c>
      <c r="D65" s="33">
        <v>221849.12280701756</v>
      </c>
      <c r="E65" s="33">
        <v>210756.66666666666</v>
      </c>
      <c r="F65" s="33">
        <v>7376.4833333333336</v>
      </c>
      <c r="G65" s="33">
        <v>3024.3581666666664</v>
      </c>
      <c r="I65" s="71"/>
      <c r="J65" s="32"/>
      <c r="K65" s="51"/>
    </row>
    <row r="66" spans="1:11">
      <c r="A66" t="s">
        <v>202</v>
      </c>
      <c r="B66" s="5" t="s">
        <v>204</v>
      </c>
      <c r="C66" s="17">
        <v>26526561</v>
      </c>
      <c r="D66" s="33">
        <v>229919.29824561405</v>
      </c>
      <c r="E66" s="33">
        <v>218423.33333333334</v>
      </c>
      <c r="F66" s="33">
        <v>7644.8166666666675</v>
      </c>
      <c r="G66" s="33">
        <v>3134.3748333333333</v>
      </c>
      <c r="I66" s="71"/>
      <c r="J66" s="32"/>
      <c r="K66" s="51"/>
    </row>
    <row r="67" spans="1:11">
      <c r="B67" s="6" t="s">
        <v>22</v>
      </c>
      <c r="C67" s="17"/>
      <c r="D67" s="33"/>
      <c r="E67" s="33"/>
      <c r="F67" s="33"/>
      <c r="G67" s="33"/>
      <c r="I67" s="71"/>
      <c r="J67" s="32"/>
      <c r="K67" s="51"/>
    </row>
    <row r="68" spans="1:11">
      <c r="B68" s="10" t="s">
        <v>21</v>
      </c>
      <c r="C68" s="17"/>
      <c r="D68" s="33"/>
      <c r="E68" s="33"/>
      <c r="F68" s="33"/>
      <c r="G68" s="33"/>
      <c r="I68" s="71"/>
      <c r="J68" s="32"/>
      <c r="K68" s="51"/>
    </row>
    <row r="69" spans="1:11">
      <c r="B69" s="5"/>
      <c r="C69" s="17"/>
      <c r="D69" s="33"/>
      <c r="E69" s="33"/>
      <c r="F69" s="33"/>
      <c r="G69" s="33"/>
      <c r="I69" s="71"/>
      <c r="J69" s="32"/>
      <c r="K69" s="51"/>
    </row>
    <row r="70" spans="1:11">
      <c r="B70" s="9" t="s">
        <v>126</v>
      </c>
      <c r="C70" s="17"/>
      <c r="D70" s="33"/>
      <c r="E70" s="33"/>
      <c r="F70" s="33"/>
      <c r="G70" s="33"/>
      <c r="I70" s="71"/>
      <c r="J70" s="32"/>
      <c r="K70" s="51"/>
    </row>
    <row r="71" spans="1:11">
      <c r="B71" s="5"/>
      <c r="C71" s="17"/>
      <c r="D71" s="33"/>
      <c r="E71" s="33"/>
      <c r="F71" s="33"/>
      <c r="G71" s="33"/>
      <c r="I71" s="71"/>
      <c r="J71" s="32"/>
      <c r="K71" s="51"/>
    </row>
    <row r="72" spans="1:11">
      <c r="A72" t="s">
        <v>121</v>
      </c>
      <c r="B72" s="5" t="s">
        <v>123</v>
      </c>
      <c r="C72" s="17">
        <v>26526515</v>
      </c>
      <c r="D72" s="33">
        <v>217814.03508771933</v>
      </c>
      <c r="E72" s="33">
        <v>206923.33333333334</v>
      </c>
      <c r="F72" s="33">
        <v>7242.3166666666675</v>
      </c>
      <c r="G72" s="33">
        <v>2969.3498333333337</v>
      </c>
      <c r="I72" s="71"/>
      <c r="J72" s="32"/>
      <c r="K72" s="51"/>
    </row>
    <row r="73" spans="1:11">
      <c r="A73" t="s">
        <v>122</v>
      </c>
      <c r="B73" s="5" t="s">
        <v>124</v>
      </c>
      <c r="C73" s="17">
        <v>26526535</v>
      </c>
      <c r="D73" s="33">
        <v>229919.29824561405</v>
      </c>
      <c r="E73" s="33">
        <v>218423.33333333334</v>
      </c>
      <c r="F73" s="33">
        <v>7644.8166666666675</v>
      </c>
      <c r="G73" s="33">
        <v>3134.3748333333333</v>
      </c>
      <c r="I73" s="71"/>
      <c r="J73" s="32"/>
      <c r="K73" s="51"/>
    </row>
    <row r="74" spans="1:11">
      <c r="B74" s="6" t="s">
        <v>22</v>
      </c>
      <c r="C74" s="18"/>
      <c r="D74" s="33"/>
      <c r="E74" s="33"/>
      <c r="F74" s="33"/>
      <c r="G74" s="33"/>
      <c r="I74" s="71"/>
      <c r="J74" s="32"/>
      <c r="K74" s="51"/>
    </row>
    <row r="75" spans="1:11">
      <c r="B75" s="10" t="s">
        <v>21</v>
      </c>
      <c r="C75" s="18"/>
      <c r="D75" s="33"/>
      <c r="E75" s="33"/>
      <c r="F75" s="33"/>
      <c r="G75" s="33"/>
      <c r="I75" s="71"/>
      <c r="J75" s="32"/>
      <c r="K75" s="51"/>
    </row>
    <row r="76" spans="1:11">
      <c r="B76" s="10"/>
      <c r="C76" s="18"/>
      <c r="D76" s="33"/>
      <c r="E76" s="33"/>
      <c r="F76" s="33"/>
      <c r="G76" s="33"/>
      <c r="I76" s="71"/>
      <c r="J76" s="32"/>
      <c r="K76" s="51"/>
    </row>
    <row r="77" spans="1:11">
      <c r="B77" s="7"/>
      <c r="C77" s="18"/>
      <c r="D77" s="33"/>
      <c r="E77" s="33"/>
      <c r="F77" s="33"/>
      <c r="G77" s="33"/>
      <c r="I77" s="71"/>
      <c r="J77" s="32"/>
      <c r="K77" s="51"/>
    </row>
    <row r="78" spans="1:11">
      <c r="B78" s="9" t="s">
        <v>187</v>
      </c>
      <c r="C78" s="18"/>
      <c r="D78" s="33"/>
      <c r="E78" s="33"/>
      <c r="F78" s="33"/>
      <c r="G78" s="33"/>
      <c r="I78" s="71"/>
      <c r="J78" s="32"/>
      <c r="K78" s="51"/>
    </row>
    <row r="79" spans="1:11">
      <c r="B79" s="9"/>
      <c r="C79" s="18"/>
      <c r="D79" s="33"/>
      <c r="E79" s="33"/>
      <c r="F79" s="33"/>
      <c r="G79" s="33"/>
      <c r="I79" s="71"/>
      <c r="J79" s="32"/>
      <c r="K79" s="51"/>
    </row>
    <row r="80" spans="1:11">
      <c r="A80" t="s">
        <v>84</v>
      </c>
      <c r="B80" s="5" t="s">
        <v>50</v>
      </c>
      <c r="C80" s="17">
        <v>26516601</v>
      </c>
      <c r="D80" s="33">
        <v>263341.22807017545</v>
      </c>
      <c r="E80" s="33">
        <v>250174.16666666666</v>
      </c>
      <c r="F80" s="33">
        <v>8756.0958333333347</v>
      </c>
      <c r="G80" s="33">
        <v>3589.999291666667</v>
      </c>
      <c r="I80" s="71"/>
      <c r="J80" s="32"/>
      <c r="K80" s="51"/>
    </row>
    <row r="81" spans="1:11">
      <c r="A81" t="s">
        <v>85</v>
      </c>
      <c r="B81" s="5" t="s">
        <v>51</v>
      </c>
      <c r="C81" s="17">
        <v>26516610</v>
      </c>
      <c r="D81" s="33">
        <v>284095.61403508775</v>
      </c>
      <c r="E81" s="33">
        <v>269890.83333333337</v>
      </c>
      <c r="F81" s="33">
        <v>9446.1791666666686</v>
      </c>
      <c r="G81" s="33">
        <v>3872.9334583333339</v>
      </c>
      <c r="I81" s="71"/>
      <c r="J81" s="32"/>
      <c r="K81" s="51"/>
    </row>
    <row r="82" spans="1:11">
      <c r="A82" t="s">
        <v>86</v>
      </c>
      <c r="B82" s="5" t="s">
        <v>52</v>
      </c>
      <c r="C82" s="17">
        <v>26516640</v>
      </c>
      <c r="D82" s="33">
        <v>284095.61403508775</v>
      </c>
      <c r="E82" s="33">
        <v>269890.83333333337</v>
      </c>
      <c r="F82" s="33">
        <v>9446.1791666666686</v>
      </c>
      <c r="G82" s="33">
        <v>3872.9334583333339</v>
      </c>
      <c r="I82" s="71"/>
      <c r="J82" s="32"/>
      <c r="K82" s="51"/>
    </row>
    <row r="83" spans="1:11">
      <c r="B83" s="6" t="s">
        <v>22</v>
      </c>
      <c r="C83" s="18"/>
      <c r="D83" s="33"/>
      <c r="E83" s="33"/>
      <c r="F83" s="33"/>
      <c r="G83" s="33"/>
      <c r="I83" s="71"/>
      <c r="J83" s="32"/>
      <c r="K83" s="51"/>
    </row>
    <row r="84" spans="1:11">
      <c r="B84" s="10" t="s">
        <v>21</v>
      </c>
      <c r="C84" s="18"/>
      <c r="D84" s="33"/>
      <c r="E84" s="33"/>
      <c r="F84" s="33"/>
      <c r="G84" s="33"/>
      <c r="I84" s="71"/>
      <c r="J84" s="32"/>
      <c r="K84" s="51"/>
    </row>
    <row r="85" spans="1:11">
      <c r="B85" s="10"/>
      <c r="C85" s="18"/>
      <c r="D85" s="33"/>
      <c r="E85" s="33"/>
      <c r="F85" s="33"/>
      <c r="G85" s="33"/>
      <c r="I85" s="71"/>
      <c r="J85" s="32"/>
      <c r="K85" s="51"/>
    </row>
    <row r="86" spans="1:11">
      <c r="B86" s="10"/>
      <c r="C86" s="18"/>
      <c r="D86" s="33"/>
      <c r="E86" s="33"/>
      <c r="F86" s="33"/>
      <c r="G86" s="33"/>
      <c r="I86" s="71"/>
      <c r="J86" s="32"/>
      <c r="K86" s="51"/>
    </row>
    <row r="87" spans="1:11">
      <c r="B87" s="9" t="s">
        <v>67</v>
      </c>
      <c r="C87" s="18"/>
      <c r="D87" s="33"/>
      <c r="E87" s="33"/>
      <c r="F87" s="33"/>
      <c r="G87" s="33"/>
      <c r="I87" s="71"/>
      <c r="J87" s="32"/>
      <c r="K87" s="51"/>
    </row>
    <row r="88" spans="1:11">
      <c r="B88" s="9"/>
      <c r="C88" s="18"/>
      <c r="D88" s="33"/>
      <c r="E88" s="33"/>
      <c r="F88" s="33"/>
      <c r="G88" s="33"/>
      <c r="I88" s="71"/>
      <c r="J88" s="32"/>
      <c r="K88" s="51"/>
    </row>
    <row r="89" spans="1:11">
      <c r="A89" t="s">
        <v>87</v>
      </c>
      <c r="B89" s="5" t="s">
        <v>68</v>
      </c>
      <c r="C89" s="17">
        <v>26570250</v>
      </c>
      <c r="D89" s="33">
        <v>267042.10526315792</v>
      </c>
      <c r="E89" s="33">
        <v>253690</v>
      </c>
      <c r="F89" s="33">
        <v>8879.1500000000015</v>
      </c>
      <c r="G89" s="33">
        <v>3640.4515000000006</v>
      </c>
      <c r="I89" s="71"/>
      <c r="J89" s="32"/>
      <c r="K89" s="51"/>
    </row>
    <row r="90" spans="1:11">
      <c r="A90" t="s">
        <v>88</v>
      </c>
      <c r="B90" s="5" t="s">
        <v>69</v>
      </c>
      <c r="C90" s="73">
        <v>26570260</v>
      </c>
      <c r="D90" s="33">
        <v>283182.4561403509</v>
      </c>
      <c r="E90" s="33">
        <v>269023.33333333331</v>
      </c>
      <c r="F90" s="33">
        <v>9415.8166666666675</v>
      </c>
      <c r="G90" s="33">
        <v>3860.4848333333334</v>
      </c>
      <c r="I90" s="71"/>
      <c r="J90" s="32"/>
      <c r="K90" s="51"/>
    </row>
    <row r="91" spans="1:11">
      <c r="A91" t="s">
        <v>171</v>
      </c>
      <c r="B91" s="5" t="s">
        <v>173</v>
      </c>
      <c r="C91" s="73">
        <v>26570270</v>
      </c>
      <c r="D91" s="33">
        <v>329372.36842105264</v>
      </c>
      <c r="E91" s="33">
        <v>312903.75</v>
      </c>
      <c r="F91" s="33">
        <v>10951.63125</v>
      </c>
      <c r="G91" s="33">
        <v>4490.1688125000001</v>
      </c>
      <c r="I91" s="71"/>
      <c r="J91" s="32"/>
      <c r="K91" s="51"/>
    </row>
    <row r="92" spans="1:11">
      <c r="A92" t="s">
        <v>172</v>
      </c>
      <c r="B92" s="5" t="s">
        <v>174</v>
      </c>
      <c r="C92" s="73">
        <v>26570280</v>
      </c>
      <c r="D92" s="33">
        <v>345249.56140350876</v>
      </c>
      <c r="E92" s="33">
        <v>327987.08333333331</v>
      </c>
      <c r="F92" s="33">
        <v>11479.547916666666</v>
      </c>
      <c r="G92" s="33">
        <v>4706.6146458333333</v>
      </c>
      <c r="I92" s="71"/>
      <c r="J92" s="32"/>
      <c r="K92" s="51"/>
    </row>
    <row r="93" spans="1:11">
      <c r="B93" s="6" t="s">
        <v>22</v>
      </c>
      <c r="C93" s="18"/>
      <c r="D93" s="33"/>
      <c r="E93" s="33"/>
      <c r="F93" s="33"/>
      <c r="G93" s="33"/>
      <c r="I93" s="71"/>
      <c r="J93" s="32"/>
      <c r="K93" s="51"/>
    </row>
    <row r="94" spans="1:11">
      <c r="B94" s="10" t="s">
        <v>21</v>
      </c>
      <c r="C94" s="18"/>
      <c r="D94" s="33"/>
      <c r="E94" s="33"/>
      <c r="F94" s="33"/>
      <c r="G94" s="33"/>
      <c r="I94" s="71"/>
      <c r="J94" s="32"/>
      <c r="K94" s="51"/>
    </row>
    <row r="95" spans="1:11">
      <c r="B95" s="10"/>
      <c r="C95" s="18"/>
      <c r="D95" s="33"/>
      <c r="E95" s="33"/>
      <c r="F95" s="33"/>
      <c r="G95" s="33"/>
      <c r="I95" s="71"/>
      <c r="J95" s="32"/>
      <c r="K95" s="51"/>
    </row>
    <row r="96" spans="1:11">
      <c r="B96" s="7"/>
      <c r="C96" s="18"/>
      <c r="D96" s="33"/>
      <c r="E96" s="33"/>
      <c r="F96" s="33"/>
      <c r="G96" s="33"/>
      <c r="I96" s="71"/>
      <c r="J96" s="32"/>
      <c r="K96" s="51"/>
    </row>
    <row r="97" spans="1:11" hidden="1">
      <c r="B97" s="9" t="s">
        <v>45</v>
      </c>
      <c r="C97" s="16"/>
      <c r="D97" s="33"/>
      <c r="E97" s="33"/>
      <c r="F97" s="33"/>
      <c r="G97" s="33"/>
      <c r="I97" s="71"/>
      <c r="J97" s="32"/>
      <c r="K97" s="51"/>
    </row>
    <row r="98" spans="1:11" hidden="1">
      <c r="B98" s="9"/>
      <c r="C98" s="16"/>
      <c r="D98" s="33"/>
      <c r="E98" s="33"/>
      <c r="F98" s="33"/>
      <c r="G98" s="33"/>
      <c r="I98" s="71"/>
      <c r="J98" s="32"/>
      <c r="K98" s="51"/>
    </row>
    <row r="99" spans="1:11" hidden="1">
      <c r="A99" t="s">
        <v>89</v>
      </c>
      <c r="B99" s="5" t="s">
        <v>54</v>
      </c>
      <c r="C99" s="17">
        <v>26551550</v>
      </c>
      <c r="D99" s="33">
        <v>200057.89</v>
      </c>
      <c r="E99" s="33" t="e">
        <v>#REF!</v>
      </c>
      <c r="F99" s="33" t="e">
        <v>#REF!</v>
      </c>
      <c r="G99" s="33" t="e">
        <v>#REF!</v>
      </c>
      <c r="I99" s="71"/>
      <c r="J99" s="32"/>
      <c r="K99" s="51"/>
    </row>
    <row r="100" spans="1:11" hidden="1">
      <c r="A100" t="s">
        <v>90</v>
      </c>
      <c r="B100" s="5" t="s">
        <v>55</v>
      </c>
      <c r="C100" s="17">
        <v>26551600</v>
      </c>
      <c r="D100" s="33">
        <v>224531.58</v>
      </c>
      <c r="E100" s="33" t="e">
        <v>#REF!</v>
      </c>
      <c r="F100" s="33" t="e">
        <v>#REF!</v>
      </c>
      <c r="G100" s="33" t="e">
        <v>#REF!</v>
      </c>
      <c r="I100" s="71"/>
      <c r="J100" s="32"/>
      <c r="K100" s="51"/>
    </row>
    <row r="101" spans="1:11" hidden="1">
      <c r="A101" t="s">
        <v>91</v>
      </c>
      <c r="B101" s="5" t="s">
        <v>56</v>
      </c>
      <c r="C101" s="17">
        <v>26551610</v>
      </c>
      <c r="D101" s="33">
        <v>232426.32</v>
      </c>
      <c r="E101" s="33" t="e">
        <v>#REF!</v>
      </c>
      <c r="F101" s="33" t="e">
        <v>#REF!</v>
      </c>
      <c r="G101" s="33" t="e">
        <v>#REF!</v>
      </c>
      <c r="I101" s="71"/>
      <c r="J101" s="32"/>
      <c r="K101" s="51"/>
    </row>
    <row r="102" spans="1:11" hidden="1">
      <c r="B102" s="26" t="s">
        <v>22</v>
      </c>
      <c r="C102" s="15"/>
      <c r="D102" s="33"/>
      <c r="E102" s="33"/>
      <c r="F102" s="33"/>
      <c r="G102" s="33"/>
      <c r="I102" s="71"/>
      <c r="J102" s="32"/>
      <c r="K102" s="51"/>
    </row>
    <row r="103" spans="1:11" hidden="1">
      <c r="B103" s="10" t="s">
        <v>21</v>
      </c>
      <c r="C103" s="15"/>
      <c r="D103" s="33"/>
      <c r="E103" s="33"/>
      <c r="F103" s="33"/>
      <c r="G103" s="33"/>
      <c r="I103" s="71"/>
      <c r="J103" s="32"/>
      <c r="K103" s="51"/>
    </row>
    <row r="104" spans="1:11" hidden="1">
      <c r="B104" s="22"/>
      <c r="C104" s="18"/>
      <c r="D104" s="33"/>
      <c r="E104" s="33"/>
      <c r="F104" s="33"/>
      <c r="G104" s="33"/>
      <c r="I104" s="71"/>
      <c r="J104" s="32"/>
      <c r="K104" s="51"/>
    </row>
    <row r="105" spans="1:11">
      <c r="B105" s="9" t="s">
        <v>150</v>
      </c>
      <c r="C105" s="19"/>
      <c r="D105" s="33"/>
      <c r="E105" s="33"/>
      <c r="F105" s="33"/>
      <c r="G105" s="33"/>
      <c r="I105" s="71"/>
      <c r="J105" s="32"/>
      <c r="K105" s="51"/>
    </row>
    <row r="106" spans="1:11">
      <c r="B106" s="9"/>
      <c r="C106" s="19"/>
      <c r="D106" s="33"/>
      <c r="E106" s="33"/>
      <c r="F106" s="33"/>
      <c r="G106" s="33"/>
      <c r="I106" s="71"/>
      <c r="J106" s="32"/>
      <c r="K106" s="51"/>
    </row>
    <row r="107" spans="1:11">
      <c r="A107" t="s">
        <v>148</v>
      </c>
      <c r="B107" s="5" t="s">
        <v>152</v>
      </c>
      <c r="C107" s="17">
        <v>26551551</v>
      </c>
      <c r="D107" s="33">
        <v>246017.10526315792</v>
      </c>
      <c r="E107" s="33">
        <v>233716.25000000003</v>
      </c>
      <c r="F107" s="33">
        <v>8180.0687500000022</v>
      </c>
      <c r="G107" s="33">
        <v>3353.8281875000007</v>
      </c>
      <c r="I107" s="71"/>
      <c r="J107" s="32"/>
      <c r="K107" s="51"/>
    </row>
    <row r="108" spans="1:11">
      <c r="A108" t="s">
        <v>191</v>
      </c>
      <c r="B108" s="5" t="s">
        <v>193</v>
      </c>
      <c r="C108" s="73">
        <v>26551570</v>
      </c>
      <c r="D108" s="33">
        <v>257925</v>
      </c>
      <c r="E108" s="33">
        <v>245028.75</v>
      </c>
      <c r="F108" s="33">
        <v>8576.0062500000004</v>
      </c>
      <c r="G108" s="33">
        <v>3516.1625625000001</v>
      </c>
      <c r="I108" s="71"/>
      <c r="J108" s="32">
        <v>550</v>
      </c>
      <c r="K108" s="51"/>
    </row>
    <row r="109" spans="1:11">
      <c r="B109" s="26" t="s">
        <v>22</v>
      </c>
      <c r="C109" s="19"/>
      <c r="D109" s="33"/>
      <c r="E109" s="33"/>
      <c r="F109" s="33"/>
      <c r="G109" s="33"/>
      <c r="I109" s="71"/>
      <c r="J109" s="32"/>
      <c r="K109" s="51"/>
    </row>
    <row r="110" spans="1:11">
      <c r="B110" s="10" t="s">
        <v>21</v>
      </c>
      <c r="C110" s="19"/>
      <c r="D110" s="33"/>
      <c r="E110" s="33"/>
      <c r="F110" s="33"/>
      <c r="G110" s="33"/>
      <c r="I110" s="71"/>
      <c r="J110" s="32"/>
      <c r="K110" s="51"/>
    </row>
    <row r="111" spans="1:11">
      <c r="B111" s="11"/>
      <c r="C111" s="19"/>
      <c r="D111" s="33"/>
      <c r="E111" s="33"/>
      <c r="F111" s="33"/>
      <c r="G111" s="33"/>
      <c r="I111" s="71"/>
      <c r="J111" s="32"/>
      <c r="K111" s="51"/>
    </row>
    <row r="112" spans="1:11" hidden="1">
      <c r="B112" s="12" t="s">
        <v>24</v>
      </c>
      <c r="C112" s="19"/>
      <c r="D112" s="33"/>
      <c r="E112" s="33"/>
      <c r="F112" s="33"/>
      <c r="G112" s="33"/>
      <c r="I112" s="71"/>
      <c r="J112" s="32"/>
      <c r="K112" s="51"/>
    </row>
    <row r="113" spans="1:11" hidden="1">
      <c r="B113" s="13"/>
      <c r="C113" s="20"/>
      <c r="D113" s="33"/>
      <c r="E113" s="33"/>
      <c r="F113" s="33"/>
      <c r="G113" s="33"/>
      <c r="I113" s="71"/>
      <c r="J113" s="32"/>
      <c r="K113" s="51"/>
    </row>
    <row r="114" spans="1:11" hidden="1">
      <c r="A114" t="s">
        <v>92</v>
      </c>
      <c r="B114" s="5" t="s">
        <v>71</v>
      </c>
      <c r="C114" s="17">
        <v>26555890</v>
      </c>
      <c r="D114" s="33" t="e">
        <v>#N/A</v>
      </c>
      <c r="E114" s="33" t="e">
        <v>#REF!</v>
      </c>
      <c r="F114" s="33" t="e">
        <v>#REF!</v>
      </c>
      <c r="G114" s="33" t="e">
        <v>#REF!</v>
      </c>
      <c r="I114" s="71"/>
      <c r="J114" s="32"/>
      <c r="K114" s="51"/>
    </row>
    <row r="115" spans="1:11" hidden="1">
      <c r="B115" s="26" t="s">
        <v>22</v>
      </c>
      <c r="C115" s="15"/>
      <c r="D115" s="33"/>
      <c r="E115" s="33"/>
      <c r="F115" s="33"/>
      <c r="G115" s="33"/>
      <c r="I115" s="71"/>
      <c r="J115" s="32"/>
      <c r="K115" s="51"/>
    </row>
    <row r="116" spans="1:11" hidden="1">
      <c r="B116" s="10" t="s">
        <v>21</v>
      </c>
      <c r="C116" s="15"/>
      <c r="D116" s="33"/>
      <c r="E116" s="33"/>
      <c r="F116" s="33"/>
      <c r="G116" s="33"/>
      <c r="I116" s="71"/>
      <c r="J116" s="32"/>
      <c r="K116" s="51"/>
    </row>
    <row r="117" spans="1:11" hidden="1">
      <c r="B117" s="10"/>
      <c r="C117" s="15"/>
      <c r="D117" s="33"/>
      <c r="E117" s="33"/>
      <c r="F117" s="33"/>
      <c r="G117" s="33"/>
      <c r="I117" s="71"/>
      <c r="J117" s="32"/>
      <c r="K117" s="51"/>
    </row>
    <row r="118" spans="1:11" hidden="1">
      <c r="B118" s="10"/>
      <c r="C118" s="15"/>
      <c r="D118" s="33"/>
      <c r="E118" s="33"/>
      <c r="F118" s="33"/>
      <c r="G118" s="33"/>
      <c r="I118" s="71"/>
      <c r="J118" s="32"/>
      <c r="K118" s="51"/>
    </row>
    <row r="119" spans="1:11">
      <c r="B119" s="12" t="s">
        <v>205</v>
      </c>
      <c r="C119" s="19"/>
      <c r="D119" s="33"/>
      <c r="E119" s="33"/>
      <c r="F119" s="33"/>
      <c r="G119" s="33"/>
      <c r="I119" s="71"/>
      <c r="J119" s="32"/>
      <c r="K119" s="51"/>
    </row>
    <row r="120" spans="1:11">
      <c r="B120" s="13"/>
      <c r="C120" s="20"/>
      <c r="D120" s="33"/>
      <c r="E120" s="33"/>
      <c r="F120" s="33"/>
      <c r="G120" s="33"/>
      <c r="I120" s="71"/>
      <c r="J120" s="32"/>
      <c r="K120" s="51"/>
    </row>
    <row r="121" spans="1:11">
      <c r="A121" t="s">
        <v>206</v>
      </c>
      <c r="B121" s="13" t="s">
        <v>209</v>
      </c>
      <c r="C121" s="17">
        <v>26545400</v>
      </c>
      <c r="D121" s="33">
        <v>394657.89473684214</v>
      </c>
      <c r="E121" s="33">
        <v>374925</v>
      </c>
      <c r="F121" s="33">
        <v>13122.375000000002</v>
      </c>
      <c r="G121" s="33">
        <v>5380.1737500000008</v>
      </c>
      <c r="I121" s="71"/>
      <c r="J121" s="32">
        <v>650</v>
      </c>
      <c r="K121" s="51"/>
    </row>
    <row r="122" spans="1:11">
      <c r="A122" t="s">
        <v>207</v>
      </c>
      <c r="B122" s="13" t="s">
        <v>210</v>
      </c>
      <c r="C122" s="17">
        <v>26545411</v>
      </c>
      <c r="D122" s="33">
        <v>485447.3684210527</v>
      </c>
      <c r="E122" s="33">
        <v>461175.00000000006</v>
      </c>
      <c r="F122" s="33">
        <v>16141.125000000004</v>
      </c>
      <c r="G122" s="33">
        <v>6617.8612500000008</v>
      </c>
      <c r="I122" s="71"/>
      <c r="J122" s="32">
        <v>650</v>
      </c>
      <c r="K122" s="51"/>
    </row>
    <row r="123" spans="1:11">
      <c r="A123" t="s">
        <v>208</v>
      </c>
      <c r="B123" s="13" t="s">
        <v>211</v>
      </c>
      <c r="C123" s="17">
        <v>26545530</v>
      </c>
      <c r="D123" s="33">
        <v>407488.15789473685</v>
      </c>
      <c r="E123" s="33">
        <v>387113.75</v>
      </c>
      <c r="F123" s="33">
        <v>13548.981250000001</v>
      </c>
      <c r="G123" s="33">
        <v>5555.0823124999997</v>
      </c>
      <c r="I123" s="71"/>
      <c r="J123" s="32">
        <v>650</v>
      </c>
      <c r="K123" s="51"/>
    </row>
    <row r="124" spans="1:11">
      <c r="B124" s="10" t="s">
        <v>22</v>
      </c>
      <c r="C124" s="15"/>
      <c r="D124" s="33"/>
      <c r="E124" s="33"/>
      <c r="F124" s="33"/>
      <c r="G124" s="33"/>
      <c r="I124" s="71"/>
      <c r="J124" s="32"/>
      <c r="K124" s="51"/>
    </row>
    <row r="125" spans="1:11">
      <c r="B125" s="10" t="s">
        <v>21</v>
      </c>
      <c r="C125" s="15"/>
      <c r="D125" s="33"/>
      <c r="E125" s="33"/>
      <c r="F125" s="33"/>
      <c r="G125" s="33"/>
      <c r="I125" s="71"/>
      <c r="J125" s="32"/>
      <c r="K125" s="51"/>
    </row>
    <row r="126" spans="1:11">
      <c r="B126" s="10"/>
      <c r="C126" s="15"/>
      <c r="D126" s="33"/>
      <c r="E126" s="33"/>
      <c r="F126" s="33"/>
      <c r="G126" s="33"/>
      <c r="I126" s="71"/>
      <c r="J126" s="32"/>
      <c r="K126" s="51"/>
    </row>
    <row r="127" spans="1:11">
      <c r="B127" s="28" t="s">
        <v>9</v>
      </c>
      <c r="C127" s="15"/>
      <c r="D127" s="33"/>
      <c r="E127" s="33"/>
      <c r="F127" s="33"/>
      <c r="G127" s="33"/>
      <c r="I127" s="71"/>
      <c r="J127" s="32"/>
      <c r="K127" s="51"/>
    </row>
    <row r="128" spans="1:11">
      <c r="B128" s="27"/>
      <c r="C128" s="18"/>
      <c r="D128" s="45"/>
      <c r="E128" s="45"/>
      <c r="F128" s="45"/>
      <c r="G128" s="45"/>
      <c r="I128" s="71"/>
      <c r="J128" s="32"/>
      <c r="K128" s="51"/>
    </row>
    <row r="129" spans="1:11" ht="14.25">
      <c r="B129" s="34" t="s">
        <v>10</v>
      </c>
      <c r="C129" s="35"/>
      <c r="D129" s="42">
        <v>0</v>
      </c>
      <c r="E129" s="42"/>
      <c r="F129" s="42">
        <v>0</v>
      </c>
      <c r="G129" s="42">
        <v>0</v>
      </c>
      <c r="I129" s="71"/>
      <c r="J129" s="32"/>
      <c r="K129" s="51"/>
    </row>
    <row r="130" spans="1:11">
      <c r="B130" s="3"/>
      <c r="C130" s="3"/>
      <c r="D130" s="38"/>
      <c r="E130" s="38"/>
      <c r="F130" s="40"/>
      <c r="G130" s="40"/>
      <c r="I130" s="71"/>
      <c r="J130" s="32"/>
      <c r="K130" s="51"/>
    </row>
    <row r="131" spans="1:11">
      <c r="B131" s="9" t="s">
        <v>220</v>
      </c>
      <c r="C131" s="15"/>
      <c r="D131" s="33"/>
      <c r="E131" s="33"/>
      <c r="F131" s="33"/>
      <c r="G131" s="33"/>
      <c r="I131" s="71"/>
      <c r="J131" s="32"/>
      <c r="K131" s="51"/>
    </row>
    <row r="132" spans="1:11">
      <c r="B132" s="10"/>
      <c r="C132" s="15"/>
      <c r="D132" s="33"/>
      <c r="E132" s="33"/>
      <c r="F132" s="33"/>
      <c r="G132" s="33"/>
      <c r="I132" s="71"/>
      <c r="J132" s="32"/>
      <c r="K132" s="51"/>
    </row>
    <row r="133" spans="1:11">
      <c r="A133" t="s">
        <v>221</v>
      </c>
      <c r="B133" s="13" t="s">
        <v>226</v>
      </c>
      <c r="C133" s="17">
        <v>26568410</v>
      </c>
      <c r="D133" s="33">
        <v>347289.47368421056</v>
      </c>
      <c r="E133" s="33">
        <v>329925</v>
      </c>
      <c r="F133" s="33">
        <v>11547.375000000002</v>
      </c>
      <c r="G133" s="33">
        <v>4734.4237500000008</v>
      </c>
      <c r="I133" s="71"/>
      <c r="J133" s="32">
        <v>850</v>
      </c>
      <c r="K133" s="51"/>
    </row>
    <row r="134" spans="1:11">
      <c r="A134" t="s">
        <v>222</v>
      </c>
      <c r="B134" s="13" t="s">
        <v>227</v>
      </c>
      <c r="C134" s="17">
        <v>26568450</v>
      </c>
      <c r="D134" s="33">
        <v>410447.3684210527</v>
      </c>
      <c r="E134" s="33">
        <v>389925.00000000006</v>
      </c>
      <c r="F134" s="33">
        <v>13647.375000000004</v>
      </c>
      <c r="G134" s="33">
        <v>5595.4237500000008</v>
      </c>
      <c r="I134" s="71"/>
      <c r="J134" s="32">
        <v>850</v>
      </c>
      <c r="K134" s="51"/>
    </row>
    <row r="135" spans="1:11">
      <c r="A135" t="s">
        <v>223</v>
      </c>
      <c r="B135" s="13" t="s">
        <v>228</v>
      </c>
      <c r="C135" s="17">
        <v>26568520</v>
      </c>
      <c r="D135" s="33">
        <v>292026.31578947371</v>
      </c>
      <c r="E135" s="33">
        <v>277425</v>
      </c>
      <c r="F135" s="33">
        <v>9709.8750000000018</v>
      </c>
      <c r="G135" s="33">
        <v>3981.0487500000004</v>
      </c>
      <c r="I135" s="71"/>
      <c r="J135" s="32">
        <v>850</v>
      </c>
      <c r="K135" s="51"/>
    </row>
    <row r="136" spans="1:11">
      <c r="A136" t="s">
        <v>224</v>
      </c>
      <c r="B136" s="13" t="s">
        <v>229</v>
      </c>
      <c r="C136" s="17">
        <v>26568550</v>
      </c>
      <c r="D136" s="33">
        <v>307815.78947368427</v>
      </c>
      <c r="E136" s="33">
        <v>292425.00000000006</v>
      </c>
      <c r="F136" s="33">
        <v>10234.875000000004</v>
      </c>
      <c r="G136" s="33">
        <v>4196.2987500000008</v>
      </c>
      <c r="I136" s="71"/>
      <c r="J136" s="32">
        <v>850</v>
      </c>
      <c r="K136" s="51"/>
    </row>
    <row r="137" spans="1:11">
      <c r="A137" t="s">
        <v>225</v>
      </c>
      <c r="B137" s="13" t="s">
        <v>230</v>
      </c>
      <c r="C137" s="17">
        <v>26568570</v>
      </c>
      <c r="D137" s="33">
        <v>359131.57894736843</v>
      </c>
      <c r="E137" s="33">
        <v>341175</v>
      </c>
      <c r="F137" s="33">
        <v>11941.125000000002</v>
      </c>
      <c r="G137" s="33">
        <v>4895.8612500000008</v>
      </c>
      <c r="I137" s="71"/>
      <c r="J137" s="32">
        <v>850</v>
      </c>
      <c r="K137" s="51"/>
    </row>
    <row r="138" spans="1:11">
      <c r="A138" t="s">
        <v>238</v>
      </c>
      <c r="B138" s="13" t="s">
        <v>239</v>
      </c>
      <c r="C138" s="17">
        <v>26568610</v>
      </c>
      <c r="D138" s="33">
        <v>410447.3684210527</v>
      </c>
      <c r="E138" s="33">
        <v>389925.00000000006</v>
      </c>
      <c r="F138" s="33">
        <v>13647.375000000004</v>
      </c>
      <c r="G138" s="33">
        <v>5595.4237500000008</v>
      </c>
      <c r="I138" s="71"/>
      <c r="J138" s="32">
        <v>850</v>
      </c>
      <c r="K138" s="51"/>
    </row>
    <row r="139" spans="1:11">
      <c r="B139" s="10" t="s">
        <v>30</v>
      </c>
      <c r="C139" s="15"/>
      <c r="D139" s="33"/>
      <c r="E139" s="33"/>
      <c r="F139" s="33"/>
      <c r="G139" s="33"/>
      <c r="I139" s="71"/>
      <c r="J139" s="32"/>
      <c r="K139" s="51"/>
    </row>
    <row r="140" spans="1:11">
      <c r="B140" s="10" t="s">
        <v>21</v>
      </c>
      <c r="C140" s="15"/>
      <c r="D140" s="33"/>
      <c r="E140" s="33"/>
      <c r="F140" s="33"/>
      <c r="G140" s="33"/>
      <c r="I140" s="71"/>
      <c r="J140" s="32"/>
      <c r="K140" s="51"/>
    </row>
    <row r="141" spans="1:11">
      <c r="B141" s="10"/>
      <c r="C141" s="15"/>
      <c r="D141" s="33"/>
      <c r="E141" s="33"/>
      <c r="F141" s="33"/>
      <c r="G141" s="33"/>
      <c r="I141" s="71"/>
      <c r="J141" s="32"/>
      <c r="K141" s="51"/>
    </row>
    <row r="142" spans="1:11">
      <c r="B142" s="9" t="s">
        <v>220</v>
      </c>
      <c r="C142" s="15"/>
      <c r="D142" s="33"/>
      <c r="E142" s="33"/>
      <c r="F142" s="33"/>
      <c r="G142" s="33"/>
      <c r="I142" s="71"/>
      <c r="J142" s="32"/>
      <c r="K142" s="51"/>
    </row>
    <row r="143" spans="1:11">
      <c r="B143" s="10"/>
      <c r="C143" s="15"/>
      <c r="D143" s="33"/>
      <c r="E143" s="33"/>
      <c r="F143" s="33"/>
      <c r="G143" s="33"/>
      <c r="I143" s="71"/>
      <c r="J143" s="32"/>
      <c r="K143" s="51"/>
    </row>
    <row r="144" spans="1:11">
      <c r="A144" t="s">
        <v>234</v>
      </c>
      <c r="B144" s="13" t="s">
        <v>236</v>
      </c>
      <c r="C144" s="17">
        <v>26568480</v>
      </c>
      <c r="D144" s="33">
        <v>347289.47368421056</v>
      </c>
      <c r="E144" s="33">
        <v>329925</v>
      </c>
      <c r="F144" s="33">
        <v>11547.375000000002</v>
      </c>
      <c r="G144" s="33">
        <v>4734.4237500000008</v>
      </c>
      <c r="I144" s="71"/>
      <c r="J144" s="32">
        <v>850</v>
      </c>
      <c r="K144" s="51"/>
    </row>
    <row r="145" spans="1:11">
      <c r="B145" s="10" t="s">
        <v>235</v>
      </c>
      <c r="C145" s="15"/>
      <c r="D145" s="33"/>
      <c r="E145" s="33"/>
      <c r="F145" s="33"/>
      <c r="G145" s="33"/>
      <c r="I145" s="71"/>
      <c r="J145" s="32"/>
      <c r="K145" s="51"/>
    </row>
    <row r="146" spans="1:11">
      <c r="B146" s="10" t="s">
        <v>21</v>
      </c>
      <c r="C146" s="15"/>
      <c r="D146" s="33"/>
      <c r="E146" s="33"/>
      <c r="F146" s="33"/>
      <c r="G146" s="33"/>
      <c r="I146" s="71"/>
      <c r="J146" s="32"/>
      <c r="K146" s="51"/>
    </row>
    <row r="147" spans="1:11">
      <c r="B147" s="10"/>
      <c r="C147" s="15"/>
      <c r="D147" s="33"/>
      <c r="E147" s="33"/>
      <c r="F147" s="33"/>
      <c r="G147" s="33"/>
      <c r="I147" s="71"/>
      <c r="J147" s="32"/>
      <c r="K147" s="51"/>
    </row>
    <row r="148" spans="1:11">
      <c r="B148" s="9" t="s">
        <v>200</v>
      </c>
      <c r="C148" s="15"/>
      <c r="D148" s="33"/>
      <c r="E148" s="33"/>
      <c r="F148" s="33"/>
      <c r="G148" s="33"/>
      <c r="I148" s="71"/>
      <c r="J148" s="32"/>
      <c r="K148" s="51"/>
    </row>
    <row r="149" spans="1:11">
      <c r="A149" t="s">
        <v>196</v>
      </c>
      <c r="B149" s="13" t="s">
        <v>198</v>
      </c>
      <c r="C149" s="17">
        <v>26572320</v>
      </c>
      <c r="D149" s="33">
        <v>531064.47368421056</v>
      </c>
      <c r="E149" s="33">
        <v>504511.25</v>
      </c>
      <c r="F149" s="33">
        <v>17657.893750000003</v>
      </c>
      <c r="G149" s="33">
        <v>7239.7364375000006</v>
      </c>
      <c r="I149" s="71"/>
      <c r="J149" s="32">
        <v>850</v>
      </c>
      <c r="K149" s="51"/>
    </row>
    <row r="150" spans="1:11">
      <c r="A150" t="s">
        <v>197</v>
      </c>
      <c r="B150" s="13" t="s">
        <v>199</v>
      </c>
      <c r="C150" s="17">
        <v>26572341</v>
      </c>
      <c r="D150" s="33">
        <v>561415.35087719304</v>
      </c>
      <c r="E150" s="33">
        <v>533344.58333333337</v>
      </c>
      <c r="F150" s="33">
        <v>18667.060416666671</v>
      </c>
      <c r="G150" s="33">
        <v>7653.4947708333348</v>
      </c>
      <c r="I150" s="71"/>
      <c r="J150" s="32">
        <v>850</v>
      </c>
      <c r="K150" s="51"/>
    </row>
    <row r="151" spans="1:11">
      <c r="B151" s="10" t="s">
        <v>30</v>
      </c>
      <c r="C151" s="15"/>
      <c r="D151" s="33"/>
      <c r="E151" s="33"/>
      <c r="F151" s="33"/>
      <c r="G151" s="33"/>
      <c r="I151" s="71"/>
      <c r="J151" s="32"/>
      <c r="K151" s="51"/>
    </row>
    <row r="152" spans="1:11">
      <c r="B152" s="10" t="s">
        <v>21</v>
      </c>
      <c r="C152" s="15"/>
      <c r="D152" s="33"/>
      <c r="E152" s="33"/>
      <c r="F152" s="33"/>
      <c r="G152" s="33"/>
      <c r="I152" s="71"/>
      <c r="J152" s="32"/>
      <c r="K152" s="51"/>
    </row>
    <row r="153" spans="1:11">
      <c r="B153" s="14"/>
      <c r="C153" s="19"/>
      <c r="D153" s="33"/>
      <c r="E153" s="33"/>
      <c r="F153" s="33"/>
      <c r="G153" s="33"/>
      <c r="I153" s="71"/>
      <c r="J153" s="32"/>
      <c r="K153" s="51"/>
    </row>
    <row r="154" spans="1:11" ht="14.25">
      <c r="B154" s="34" t="s">
        <v>11</v>
      </c>
      <c r="C154" s="35"/>
      <c r="D154" s="42">
        <v>0</v>
      </c>
      <c r="E154" s="42"/>
      <c r="F154" s="42">
        <v>0</v>
      </c>
      <c r="G154" s="42">
        <v>0</v>
      </c>
      <c r="I154" s="71"/>
      <c r="J154" s="32"/>
      <c r="K154" s="51"/>
    </row>
    <row r="155" spans="1:11">
      <c r="B155" s="7"/>
      <c r="C155" s="18"/>
      <c r="D155" s="37"/>
      <c r="E155" s="37"/>
      <c r="F155" s="37"/>
      <c r="G155" s="37"/>
      <c r="I155" s="71"/>
      <c r="J155" s="32"/>
      <c r="K155" s="51"/>
    </row>
    <row r="156" spans="1:11">
      <c r="B156" s="49" t="s">
        <v>12</v>
      </c>
      <c r="C156" s="18"/>
      <c r="D156" s="33"/>
      <c r="E156" s="33"/>
      <c r="F156" s="33"/>
      <c r="G156" s="33"/>
      <c r="I156" s="71"/>
      <c r="J156" s="32"/>
      <c r="K156" s="51"/>
    </row>
    <row r="157" spans="1:11">
      <c r="B157" s="9"/>
      <c r="C157" s="16"/>
      <c r="D157" s="33"/>
      <c r="E157" s="33"/>
      <c r="F157" s="33"/>
      <c r="G157" s="33"/>
      <c r="I157" s="71"/>
      <c r="J157" s="32"/>
      <c r="K157" s="51"/>
    </row>
    <row r="158" spans="1:11">
      <c r="A158" t="s">
        <v>101</v>
      </c>
      <c r="B158" s="5" t="s">
        <v>33</v>
      </c>
      <c r="C158" s="17">
        <v>26530406</v>
      </c>
      <c r="D158" s="33">
        <v>200577.63157894739</v>
      </c>
      <c r="E158" s="33">
        <v>190548.75</v>
      </c>
      <c r="F158" s="33">
        <v>6669.2062500000002</v>
      </c>
      <c r="G158" s="33">
        <v>2734.3745625000001</v>
      </c>
      <c r="I158" s="71"/>
      <c r="J158" s="32"/>
      <c r="K158" s="51"/>
    </row>
    <row r="159" spans="1:11">
      <c r="A159" t="s">
        <v>99</v>
      </c>
      <c r="B159" s="5" t="s">
        <v>34</v>
      </c>
      <c r="C159" s="17">
        <v>26530401</v>
      </c>
      <c r="D159" s="33">
        <v>208603.94736842107</v>
      </c>
      <c r="E159" s="33">
        <v>198173.75</v>
      </c>
      <c r="F159" s="33">
        <v>6936.0812500000011</v>
      </c>
      <c r="G159" s="33">
        <v>2843.7933125000004</v>
      </c>
      <c r="I159" s="71"/>
      <c r="J159" s="32"/>
      <c r="K159" s="51"/>
    </row>
    <row r="160" spans="1:11">
      <c r="A160" t="s">
        <v>100</v>
      </c>
      <c r="B160" s="5" t="s">
        <v>35</v>
      </c>
      <c r="C160" s="17">
        <v>26530380</v>
      </c>
      <c r="D160" s="33">
        <v>220643.4210526316</v>
      </c>
      <c r="E160" s="33">
        <v>209611.25</v>
      </c>
      <c r="F160" s="33">
        <v>7336.3937500000011</v>
      </c>
      <c r="G160" s="33">
        <v>3007.9214375000001</v>
      </c>
      <c r="I160" s="71"/>
      <c r="J160" s="32"/>
      <c r="K160" s="51"/>
    </row>
    <row r="161" spans="1:11">
      <c r="A161" t="s">
        <v>154</v>
      </c>
      <c r="B161" s="5" t="s">
        <v>156</v>
      </c>
      <c r="C161" s="17">
        <v>26530431</v>
      </c>
      <c r="D161" s="33">
        <v>232682.89473684214</v>
      </c>
      <c r="E161" s="33">
        <v>221048.75000000003</v>
      </c>
      <c r="F161" s="33">
        <v>7736.706250000002</v>
      </c>
      <c r="G161" s="33">
        <v>3172.0495625000008</v>
      </c>
      <c r="I161" s="71"/>
      <c r="J161" s="32"/>
      <c r="K161" s="51"/>
    </row>
    <row r="162" spans="1:11">
      <c r="A162" t="s">
        <v>155</v>
      </c>
      <c r="B162" s="5" t="s">
        <v>157</v>
      </c>
      <c r="C162" s="17">
        <v>26530431</v>
      </c>
      <c r="D162" s="33">
        <v>244722.36842105264</v>
      </c>
      <c r="E162" s="33">
        <v>232486.25</v>
      </c>
      <c r="F162" s="33">
        <v>8137.0187500000011</v>
      </c>
      <c r="G162" s="33">
        <v>3336.1776875</v>
      </c>
      <c r="I162" s="71"/>
      <c r="J162" s="32"/>
      <c r="K162" s="51"/>
    </row>
    <row r="163" spans="1:11">
      <c r="B163" s="10" t="s">
        <v>23</v>
      </c>
      <c r="C163" s="19"/>
      <c r="D163" s="33"/>
      <c r="E163" s="33"/>
      <c r="F163" s="33"/>
      <c r="G163" s="33"/>
      <c r="I163" s="71"/>
      <c r="J163" s="32"/>
      <c r="K163" s="51"/>
    </row>
    <row r="164" spans="1:11">
      <c r="B164" s="10" t="s">
        <v>21</v>
      </c>
      <c r="C164" s="19"/>
      <c r="D164" s="33"/>
      <c r="E164" s="33"/>
      <c r="F164" s="33"/>
      <c r="G164" s="33"/>
      <c r="I164" s="71"/>
      <c r="J164" s="32"/>
      <c r="K164" s="51"/>
    </row>
    <row r="165" spans="1:11">
      <c r="B165" s="10"/>
      <c r="C165" s="19"/>
      <c r="D165" s="33"/>
      <c r="E165" s="33"/>
      <c r="F165" s="33"/>
      <c r="G165" s="33"/>
      <c r="I165" s="71"/>
      <c r="J165" s="32"/>
      <c r="K165" s="51"/>
    </row>
    <row r="166" spans="1:11">
      <c r="B166" s="10"/>
      <c r="C166" s="19"/>
      <c r="D166" s="33"/>
      <c r="E166" s="33"/>
      <c r="F166" s="33"/>
      <c r="G166" s="33"/>
      <c r="I166" s="71"/>
      <c r="J166" s="32"/>
      <c r="K166" s="51"/>
    </row>
    <row r="167" spans="1:11">
      <c r="B167" s="9" t="s">
        <v>214</v>
      </c>
      <c r="C167" s="18"/>
      <c r="D167" s="37"/>
      <c r="E167" s="37"/>
      <c r="F167" s="37"/>
      <c r="G167" s="37"/>
      <c r="I167" s="71"/>
      <c r="J167" s="32"/>
      <c r="K167" s="51"/>
    </row>
    <row r="168" spans="1:11">
      <c r="B168" s="9"/>
      <c r="C168" s="18"/>
      <c r="D168" s="37"/>
      <c r="E168" s="37"/>
      <c r="F168" s="37"/>
      <c r="G168" s="37"/>
      <c r="I168" s="71"/>
      <c r="J168" s="32"/>
      <c r="K168" s="51"/>
    </row>
    <row r="169" spans="1:11">
      <c r="A169" s="50" t="s">
        <v>212</v>
      </c>
      <c r="B169" s="5" t="s">
        <v>213</v>
      </c>
      <c r="C169" s="17">
        <v>26545240</v>
      </c>
      <c r="D169" s="33">
        <v>357027.63157894742</v>
      </c>
      <c r="E169" s="33">
        <v>339176.25000000006</v>
      </c>
      <c r="F169" s="33">
        <v>11871.168750000003</v>
      </c>
      <c r="G169" s="33">
        <v>4867.1791875000008</v>
      </c>
      <c r="I169" s="71"/>
      <c r="J169" s="32">
        <v>650</v>
      </c>
      <c r="K169" s="51"/>
    </row>
    <row r="170" spans="1:11">
      <c r="B170" s="10" t="s">
        <v>22</v>
      </c>
      <c r="C170" s="25"/>
      <c r="D170" s="47"/>
      <c r="E170" s="46"/>
      <c r="F170" s="46"/>
      <c r="G170" s="46"/>
      <c r="I170" s="71"/>
      <c r="J170" s="32"/>
      <c r="K170" s="51"/>
    </row>
    <row r="171" spans="1:11">
      <c r="B171" s="10" t="s">
        <v>21</v>
      </c>
      <c r="C171" s="25"/>
      <c r="D171" s="46"/>
      <c r="E171" s="46"/>
      <c r="F171" s="46"/>
      <c r="G171" s="46"/>
      <c r="I171" s="71"/>
      <c r="J171" s="32"/>
      <c r="K171" s="51"/>
    </row>
    <row r="172" spans="1:11">
      <c r="B172" s="10"/>
      <c r="C172" s="25"/>
      <c r="D172" s="46"/>
      <c r="E172" s="46"/>
      <c r="F172" s="46"/>
      <c r="G172" s="46"/>
      <c r="I172" s="71"/>
      <c r="J172" s="32"/>
      <c r="K172" s="51"/>
    </row>
    <row r="173" spans="1:11">
      <c r="B173" s="5"/>
      <c r="C173" s="18"/>
      <c r="D173" s="37"/>
      <c r="E173" s="37"/>
      <c r="F173" s="37"/>
      <c r="G173" s="37"/>
      <c r="I173" s="71"/>
      <c r="J173" s="32"/>
      <c r="K173" s="51"/>
    </row>
    <row r="174" spans="1:11">
      <c r="B174" s="9" t="s">
        <v>13</v>
      </c>
      <c r="C174" s="16"/>
      <c r="D174" s="37"/>
      <c r="E174" s="37"/>
      <c r="F174" s="37"/>
      <c r="G174" s="37"/>
      <c r="I174" s="71"/>
      <c r="J174" s="32"/>
      <c r="K174" s="51"/>
    </row>
    <row r="175" spans="1:11">
      <c r="B175" s="1"/>
      <c r="C175" s="21"/>
      <c r="D175" s="37"/>
      <c r="E175" s="37"/>
      <c r="F175" s="37"/>
      <c r="G175" s="37"/>
      <c r="I175" s="71"/>
      <c r="J175" s="32"/>
      <c r="K175" s="51"/>
    </row>
    <row r="176" spans="1:11">
      <c r="A176" t="s">
        <v>103</v>
      </c>
      <c r="B176" s="5" t="s">
        <v>25</v>
      </c>
      <c r="C176" s="17">
        <v>26540102</v>
      </c>
      <c r="D176" s="33">
        <v>314100.00000000006</v>
      </c>
      <c r="E176" s="33">
        <v>298395.00000000006</v>
      </c>
      <c r="F176" s="33">
        <v>10443.825000000003</v>
      </c>
      <c r="G176" s="33">
        <v>4281.9682500000008</v>
      </c>
      <c r="I176" s="71"/>
      <c r="J176" s="32"/>
      <c r="K176" s="51"/>
    </row>
    <row r="177" spans="1:11">
      <c r="A177" t="s">
        <v>104</v>
      </c>
      <c r="B177" s="5" t="s">
        <v>48</v>
      </c>
      <c r="C177" s="17">
        <v>26540102</v>
      </c>
      <c r="D177" s="33">
        <v>329100.00000000006</v>
      </c>
      <c r="E177" s="33">
        <v>312645.00000000006</v>
      </c>
      <c r="F177" s="33">
        <v>10942.575000000003</v>
      </c>
      <c r="G177" s="33">
        <v>4486.455750000001</v>
      </c>
      <c r="I177" s="71"/>
      <c r="J177" s="32"/>
      <c r="K177" s="51"/>
    </row>
    <row r="178" spans="1:11">
      <c r="A178" t="s">
        <v>105</v>
      </c>
      <c r="B178" s="5" t="s">
        <v>19</v>
      </c>
      <c r="C178" s="17">
        <v>26540102</v>
      </c>
      <c r="D178" s="33">
        <v>342100.00000000006</v>
      </c>
      <c r="E178" s="33">
        <v>324995.00000000006</v>
      </c>
      <c r="F178" s="33">
        <v>11374.825000000003</v>
      </c>
      <c r="G178" s="33">
        <v>4663.6782500000008</v>
      </c>
      <c r="I178" s="71"/>
      <c r="J178" s="32"/>
      <c r="K178" s="51"/>
    </row>
    <row r="179" spans="1:11">
      <c r="A179" t="s">
        <v>106</v>
      </c>
      <c r="B179" s="5" t="s">
        <v>47</v>
      </c>
      <c r="C179" s="17">
        <v>26540102</v>
      </c>
      <c r="D179" s="33">
        <v>357100.00000000006</v>
      </c>
      <c r="E179" s="33">
        <v>339245.00000000006</v>
      </c>
      <c r="F179" s="33">
        <v>11873.575000000003</v>
      </c>
      <c r="G179" s="33">
        <v>4868.165750000001</v>
      </c>
      <c r="I179" s="71"/>
      <c r="J179" s="32"/>
      <c r="K179" s="51"/>
    </row>
    <row r="180" spans="1:11">
      <c r="A180" t="s">
        <v>107</v>
      </c>
      <c r="B180" s="5" t="s">
        <v>14</v>
      </c>
      <c r="C180" s="17">
        <v>26540102</v>
      </c>
      <c r="D180" s="33">
        <v>384100.00000000006</v>
      </c>
      <c r="E180" s="33">
        <v>364895.00000000006</v>
      </c>
      <c r="F180" s="33">
        <v>12771.325000000003</v>
      </c>
      <c r="G180" s="33">
        <v>5236.2432500000004</v>
      </c>
      <c r="I180" s="71"/>
      <c r="J180" s="32"/>
      <c r="K180" s="51"/>
    </row>
    <row r="181" spans="1:11" hidden="1">
      <c r="A181" t="s">
        <v>108</v>
      </c>
      <c r="B181" s="5" t="s">
        <v>28</v>
      </c>
      <c r="C181" s="17">
        <v>26540052</v>
      </c>
      <c r="D181" s="33" t="e">
        <v>#N/A</v>
      </c>
      <c r="E181" s="33" t="e">
        <v>#REF!</v>
      </c>
      <c r="F181" s="33" t="e">
        <v>#REF!</v>
      </c>
      <c r="G181" s="33" t="e">
        <v>#REF!</v>
      </c>
      <c r="I181" s="71"/>
      <c r="J181" s="32"/>
      <c r="K181" s="51"/>
    </row>
    <row r="182" spans="1:11" hidden="1">
      <c r="A182" t="s">
        <v>109</v>
      </c>
      <c r="B182" s="5" t="s">
        <v>26</v>
      </c>
      <c r="C182" s="17">
        <v>26540052</v>
      </c>
      <c r="D182" s="33" t="e">
        <v>#N/A</v>
      </c>
      <c r="E182" s="33" t="e">
        <v>#REF!</v>
      </c>
      <c r="F182" s="33" t="e">
        <v>#REF!</v>
      </c>
      <c r="G182" s="33" t="e">
        <v>#REF!</v>
      </c>
      <c r="I182" s="71"/>
      <c r="J182" s="32"/>
      <c r="K182" s="51"/>
    </row>
    <row r="183" spans="1:11">
      <c r="B183" s="10" t="s">
        <v>27</v>
      </c>
      <c r="C183" s="17"/>
      <c r="D183" s="37"/>
      <c r="E183" s="37"/>
      <c r="F183" s="37"/>
      <c r="G183" s="37"/>
      <c r="I183" s="71"/>
      <c r="J183" s="32"/>
      <c r="K183" s="51"/>
    </row>
    <row r="184" spans="1:11">
      <c r="B184" s="10" t="s">
        <v>237</v>
      </c>
      <c r="C184" s="17"/>
      <c r="D184" s="37"/>
      <c r="E184" s="37"/>
      <c r="F184" s="37"/>
      <c r="G184" s="37"/>
      <c r="I184" s="71"/>
      <c r="J184" s="32"/>
      <c r="K184" s="51"/>
    </row>
    <row r="185" spans="1:11">
      <c r="B185" s="10" t="s">
        <v>32</v>
      </c>
      <c r="C185" s="17"/>
      <c r="D185" s="37"/>
      <c r="E185" s="37"/>
      <c r="F185" s="37"/>
      <c r="G185" s="37"/>
      <c r="I185" s="71"/>
      <c r="J185" s="32"/>
      <c r="K185" s="51"/>
    </row>
    <row r="186" spans="1:11">
      <c r="B186" s="10" t="s">
        <v>188</v>
      </c>
      <c r="C186" s="18"/>
      <c r="D186" s="43"/>
      <c r="E186" s="43"/>
      <c r="F186" s="43"/>
      <c r="G186" s="43"/>
      <c r="I186" s="71"/>
      <c r="J186" s="32"/>
      <c r="K186" s="51"/>
    </row>
    <row r="187" spans="1:11">
      <c r="B187" s="22"/>
      <c r="C187" s="18"/>
      <c r="D187" s="43"/>
      <c r="E187" s="43"/>
      <c r="F187" s="43"/>
      <c r="G187" s="43"/>
      <c r="I187" s="71"/>
      <c r="J187" s="32"/>
      <c r="K187" s="51"/>
    </row>
    <row r="188" spans="1:11">
      <c r="B188" s="22" t="s">
        <v>9</v>
      </c>
      <c r="C188" s="3"/>
      <c r="D188" s="43"/>
      <c r="E188" s="43"/>
      <c r="F188" s="43"/>
      <c r="G188" s="43"/>
      <c r="I188" s="71"/>
      <c r="J188" s="32"/>
      <c r="K188" s="51"/>
    </row>
    <row r="189" spans="1:11">
      <c r="B189" s="22"/>
      <c r="C189" s="17"/>
      <c r="D189" s="43"/>
      <c r="E189" s="43"/>
      <c r="F189" s="43"/>
      <c r="G189" s="43"/>
      <c r="I189" s="71"/>
      <c r="J189" s="32"/>
      <c r="K189" s="51"/>
    </row>
    <row r="190" spans="1:11">
      <c r="C190"/>
      <c r="D190" s="72" t="e">
        <v>#N/A</v>
      </c>
      <c r="E190" s="72" t="e">
        <v>#REF!</v>
      </c>
      <c r="F190" s="72" t="e">
        <v>#REF!</v>
      </c>
      <c r="G190" s="72" t="e">
        <v>#REF!</v>
      </c>
      <c r="I190" s="71"/>
      <c r="J190" s="32"/>
      <c r="K190" s="51"/>
    </row>
    <row r="191" spans="1:11">
      <c r="C191"/>
      <c r="D191"/>
      <c r="E191"/>
      <c r="F191"/>
      <c r="G191"/>
      <c r="I191" s="71"/>
      <c r="J191" s="32"/>
      <c r="K191" s="51"/>
    </row>
    <row r="192" spans="1:11">
      <c r="C192"/>
      <c r="D192"/>
      <c r="E192"/>
      <c r="F192"/>
      <c r="G192"/>
      <c r="I192" s="71"/>
      <c r="J192" s="32"/>
      <c r="K192" s="51"/>
    </row>
    <row r="193" spans="3:11">
      <c r="C193"/>
      <c r="D193"/>
      <c r="E193"/>
      <c r="F193"/>
      <c r="G193"/>
      <c r="I193" s="71"/>
      <c r="J193" s="32"/>
      <c r="K193" s="51"/>
    </row>
    <row r="194" spans="3:11">
      <c r="C194"/>
      <c r="D194"/>
      <c r="E194"/>
      <c r="F194"/>
      <c r="G194"/>
      <c r="I194" s="71"/>
      <c r="J194" s="32"/>
      <c r="K194" s="51"/>
    </row>
    <row r="195" spans="3:11">
      <c r="C195"/>
      <c r="D195"/>
      <c r="E195"/>
      <c r="F195"/>
      <c r="G195"/>
      <c r="I195" s="71"/>
      <c r="J195" s="32"/>
      <c r="K195" s="51"/>
    </row>
    <row r="196" spans="3:11">
      <c r="C196"/>
      <c r="D196"/>
      <c r="E196"/>
      <c r="F196"/>
      <c r="G196"/>
      <c r="I196" s="71"/>
      <c r="J196" s="32"/>
      <c r="K196" s="51"/>
    </row>
    <row r="197" spans="3:11">
      <c r="C197"/>
      <c r="D197"/>
      <c r="E197"/>
      <c r="F197"/>
      <c r="G197"/>
      <c r="I197" s="71"/>
      <c r="J197" s="32"/>
      <c r="K197" s="51"/>
    </row>
    <row r="198" spans="3:11">
      <c r="C198"/>
      <c r="D198"/>
      <c r="E198"/>
      <c r="F198"/>
      <c r="G198"/>
      <c r="I198" s="71"/>
      <c r="J198" s="32"/>
      <c r="K198" s="51"/>
    </row>
    <row r="199" spans="3:11">
      <c r="C199"/>
      <c r="D199"/>
      <c r="E199"/>
      <c r="F199"/>
      <c r="G199"/>
      <c r="I199" s="71"/>
      <c r="J199" s="32"/>
      <c r="K199" s="51"/>
    </row>
    <row r="200" spans="3:11">
      <c r="C200"/>
      <c r="D200"/>
      <c r="E200"/>
      <c r="F200"/>
      <c r="G200"/>
      <c r="I200" s="71"/>
      <c r="J200" s="32"/>
      <c r="K200" s="51"/>
    </row>
    <row r="201" spans="3:11">
      <c r="C201"/>
      <c r="D201"/>
      <c r="E201"/>
      <c r="F201"/>
      <c r="G201"/>
      <c r="I201" s="71"/>
      <c r="J201" s="32"/>
      <c r="K201" s="51"/>
    </row>
    <row r="202" spans="3:11">
      <c r="C202"/>
      <c r="D202"/>
      <c r="E202"/>
      <c r="F202"/>
      <c r="G202"/>
      <c r="I202" s="71"/>
      <c r="J202" s="32"/>
      <c r="K202" s="51"/>
    </row>
    <row r="203" spans="3:11">
      <c r="C203"/>
      <c r="D203"/>
      <c r="E203"/>
      <c r="F203"/>
      <c r="G203"/>
      <c r="I203" s="71"/>
      <c r="J203" s="32"/>
      <c r="K203" s="51"/>
    </row>
    <row r="204" spans="3:11">
      <c r="C204"/>
      <c r="D204"/>
      <c r="E204"/>
      <c r="F204"/>
      <c r="G204"/>
      <c r="I204" s="71"/>
      <c r="J204" s="32"/>
      <c r="K204" s="51"/>
    </row>
    <row r="205" spans="3:11">
      <c r="C205"/>
      <c r="D205"/>
      <c r="E205"/>
      <c r="F205"/>
      <c r="G205"/>
      <c r="I205" s="71"/>
      <c r="J205" s="32"/>
      <c r="K205" s="51"/>
    </row>
    <row r="206" spans="3:11">
      <c r="C206"/>
      <c r="D206"/>
      <c r="E206"/>
      <c r="F206"/>
      <c r="G206"/>
      <c r="I206" s="71"/>
      <c r="J206" s="32"/>
      <c r="K206" s="51"/>
    </row>
    <row r="207" spans="3:11">
      <c r="C207"/>
      <c r="D207"/>
      <c r="E207"/>
      <c r="F207"/>
      <c r="G207"/>
      <c r="I207" s="71"/>
      <c r="J207" s="32"/>
      <c r="K207" s="51"/>
    </row>
    <row r="208" spans="3:11">
      <c r="C208"/>
      <c r="D208"/>
      <c r="E208"/>
      <c r="F208"/>
      <c r="G208"/>
      <c r="I208" s="71"/>
      <c r="J208" s="32"/>
      <c r="K208" s="51"/>
    </row>
    <row r="209" spans="3:11">
      <c r="C209"/>
      <c r="D209"/>
      <c r="E209"/>
      <c r="F209"/>
      <c r="G209"/>
      <c r="I209" s="71"/>
      <c r="J209" s="32"/>
      <c r="K209" s="51"/>
    </row>
    <row r="210" spans="3:11">
      <c r="C210"/>
      <c r="D210"/>
      <c r="E210"/>
      <c r="F210"/>
      <c r="G210"/>
      <c r="I210" s="71"/>
      <c r="J210" s="32"/>
      <c r="K210" s="51"/>
    </row>
    <row r="211" spans="3:11">
      <c r="C211"/>
      <c r="D211"/>
      <c r="E211"/>
      <c r="F211"/>
      <c r="G211"/>
      <c r="I211" s="71"/>
      <c r="J211" s="32"/>
      <c r="K211" s="51"/>
    </row>
    <row r="212" spans="3:11">
      <c r="C212"/>
      <c r="D212"/>
      <c r="E212"/>
      <c r="F212"/>
      <c r="G212"/>
      <c r="I212" s="71"/>
      <c r="J212" s="32"/>
      <c r="K212" s="51"/>
    </row>
    <row r="213" spans="3:11">
      <c r="C213"/>
      <c r="D213"/>
      <c r="E213"/>
      <c r="F213"/>
      <c r="G213"/>
      <c r="I213" s="71"/>
      <c r="J213" s="32"/>
      <c r="K213" s="51"/>
    </row>
    <row r="214" spans="3:11">
      <c r="C214"/>
      <c r="D214"/>
      <c r="E214"/>
      <c r="F214"/>
      <c r="G214"/>
      <c r="I214" s="71"/>
      <c r="J214" s="32"/>
      <c r="K214" s="51"/>
    </row>
    <row r="215" spans="3:11">
      <c r="C215"/>
      <c r="D215"/>
      <c r="E215"/>
      <c r="F215"/>
      <c r="G215"/>
      <c r="I215" s="71"/>
      <c r="J215" s="32"/>
      <c r="K215" s="51"/>
    </row>
    <row r="216" spans="3:11">
      <c r="C216"/>
      <c r="D216"/>
      <c r="E216"/>
      <c r="F216"/>
      <c r="G216"/>
      <c r="I216" s="71"/>
      <c r="J216" s="32"/>
      <c r="K216" s="51"/>
    </row>
    <row r="217" spans="3:11">
      <c r="C217"/>
      <c r="D217"/>
      <c r="E217"/>
      <c r="F217"/>
      <c r="G217"/>
      <c r="I217" s="71"/>
      <c r="J217" s="32"/>
      <c r="K217" s="51"/>
    </row>
    <row r="218" spans="3:11">
      <c r="C218"/>
      <c r="D218"/>
      <c r="E218"/>
      <c r="F218"/>
      <c r="G218"/>
      <c r="I218" s="71"/>
      <c r="J218" s="32"/>
      <c r="K218" s="51"/>
    </row>
    <row r="219" spans="3:11">
      <c r="C219"/>
      <c r="D219"/>
      <c r="E219"/>
      <c r="F219"/>
      <c r="G219"/>
      <c r="I219" s="71"/>
      <c r="J219" s="32"/>
      <c r="K219" s="51"/>
    </row>
    <row r="220" spans="3:11">
      <c r="C220"/>
      <c r="D220"/>
      <c r="E220"/>
      <c r="F220"/>
      <c r="G220"/>
      <c r="I220" s="71"/>
      <c r="J220" s="32"/>
      <c r="K220" s="51"/>
    </row>
    <row r="221" spans="3:11">
      <c r="C221"/>
      <c r="D221"/>
      <c r="E221"/>
      <c r="F221"/>
      <c r="G221"/>
      <c r="I221" s="71"/>
      <c r="J221" s="32"/>
      <c r="K221" s="51"/>
    </row>
    <row r="222" spans="3:11">
      <c r="C222"/>
      <c r="D222"/>
      <c r="E222"/>
      <c r="F222"/>
      <c r="G222"/>
      <c r="I222" s="71"/>
      <c r="J222" s="32"/>
      <c r="K222" s="51"/>
    </row>
    <row r="223" spans="3:11">
      <c r="C223"/>
      <c r="D223"/>
      <c r="E223"/>
      <c r="F223"/>
      <c r="G223"/>
      <c r="I223" s="71"/>
      <c r="J223" s="32"/>
      <c r="K223" s="51"/>
    </row>
    <row r="224" spans="3:11">
      <c r="C224"/>
      <c r="D224"/>
      <c r="E224"/>
      <c r="F224"/>
      <c r="G224"/>
      <c r="I224" s="71"/>
      <c r="J224" s="32"/>
      <c r="K224" s="51"/>
    </row>
    <row r="225" spans="3:11">
      <c r="C225"/>
      <c r="D225"/>
      <c r="E225"/>
      <c r="F225"/>
      <c r="G225"/>
      <c r="I225" s="71"/>
      <c r="J225" s="32"/>
      <c r="K225" s="51"/>
    </row>
    <row r="226" spans="3:11">
      <c r="C226"/>
      <c r="D226"/>
      <c r="E226"/>
      <c r="F226"/>
      <c r="G226"/>
      <c r="I226" s="71"/>
      <c r="J226" s="32"/>
      <c r="K226" s="51"/>
    </row>
    <row r="227" spans="3:11">
      <c r="C227"/>
      <c r="D227"/>
      <c r="E227"/>
      <c r="F227"/>
      <c r="G227"/>
      <c r="I227" s="71"/>
      <c r="J227" s="32"/>
      <c r="K227" s="51"/>
    </row>
    <row r="228" spans="3:11">
      <c r="C228"/>
      <c r="D228"/>
      <c r="E228"/>
      <c r="F228"/>
      <c r="G228"/>
      <c r="I228" s="71"/>
      <c r="J228" s="32"/>
      <c r="K228" s="51"/>
    </row>
    <row r="229" spans="3:11">
      <c r="C229"/>
      <c r="D229"/>
      <c r="E229"/>
      <c r="F229"/>
      <c r="G229"/>
      <c r="I229" s="71"/>
      <c r="J229" s="32"/>
      <c r="K229" s="51"/>
    </row>
    <row r="230" spans="3:11">
      <c r="C230"/>
      <c r="D230"/>
      <c r="E230"/>
      <c r="F230"/>
      <c r="G230"/>
      <c r="I230" s="71"/>
      <c r="J230" s="32"/>
      <c r="K230" s="51"/>
    </row>
    <row r="231" spans="3:11">
      <c r="C231"/>
      <c r="D231"/>
      <c r="E231"/>
      <c r="F231"/>
      <c r="G231"/>
      <c r="I231" s="71"/>
      <c r="J231" s="32"/>
      <c r="K231" s="51"/>
    </row>
    <row r="232" spans="3:11">
      <c r="C232"/>
      <c r="D232"/>
      <c r="E232"/>
      <c r="F232"/>
      <c r="G232"/>
      <c r="I232" s="71"/>
      <c r="J232" s="32"/>
      <c r="K232" s="51"/>
    </row>
    <row r="233" spans="3:11">
      <c r="C233"/>
      <c r="D233"/>
      <c r="E233"/>
      <c r="F233"/>
      <c r="G233"/>
      <c r="I233" s="71"/>
      <c r="J233" s="32"/>
      <c r="K233" s="51"/>
    </row>
    <row r="234" spans="3:11">
      <c r="C234"/>
      <c r="D234"/>
      <c r="E234"/>
      <c r="F234"/>
      <c r="G234"/>
      <c r="I234" s="71"/>
      <c r="J234" s="32"/>
      <c r="K234" s="51"/>
    </row>
    <row r="235" spans="3:11">
      <c r="C235"/>
      <c r="D235"/>
      <c r="E235"/>
      <c r="F235"/>
      <c r="G235"/>
      <c r="I235" s="71"/>
      <c r="J235" s="32"/>
      <c r="K235" s="51"/>
    </row>
    <row r="236" spans="3:11">
      <c r="C236"/>
      <c r="D236"/>
      <c r="E236"/>
      <c r="F236"/>
      <c r="G236"/>
      <c r="I236" s="71"/>
      <c r="J236" s="32"/>
      <c r="K236" s="51"/>
    </row>
    <row r="237" spans="3:11">
      <c r="C237"/>
      <c r="D237"/>
      <c r="E237"/>
      <c r="F237"/>
      <c r="G237"/>
      <c r="I237" s="71"/>
      <c r="J237" s="32"/>
      <c r="K237" s="51"/>
    </row>
    <row r="238" spans="3:11">
      <c r="C238"/>
      <c r="D238"/>
      <c r="E238"/>
      <c r="F238"/>
      <c r="G238"/>
      <c r="I238" s="71"/>
      <c r="J238" s="32"/>
      <c r="K238" s="51"/>
    </row>
    <row r="239" spans="3:11">
      <c r="C239"/>
      <c r="D239"/>
      <c r="E239"/>
      <c r="F239"/>
      <c r="G239"/>
      <c r="I239" s="71"/>
      <c r="J239" s="32"/>
      <c r="K239" s="51"/>
    </row>
    <row r="240" spans="3:11">
      <c r="C240"/>
      <c r="D240"/>
      <c r="E240"/>
      <c r="F240"/>
      <c r="G240"/>
      <c r="I240" s="71"/>
      <c r="J240" s="32"/>
      <c r="K240" s="51"/>
    </row>
    <row r="241" spans="1:13">
      <c r="C241"/>
      <c r="D241"/>
      <c r="E241"/>
      <c r="F241"/>
      <c r="G241"/>
      <c r="I241" s="71"/>
      <c r="J241" s="32"/>
      <c r="K241" s="51"/>
    </row>
    <row r="242" spans="1:13">
      <c r="C242"/>
      <c r="D242"/>
      <c r="E242"/>
      <c r="F242"/>
      <c r="G242"/>
      <c r="I242" s="71"/>
      <c r="J242" s="32"/>
      <c r="K242" s="51"/>
    </row>
    <row r="243" spans="1:13">
      <c r="C243"/>
      <c r="D243"/>
      <c r="E243"/>
      <c r="F243"/>
      <c r="G243"/>
    </row>
    <row r="244" spans="1:13">
      <c r="C244"/>
      <c r="D244"/>
      <c r="E244"/>
      <c r="F244"/>
      <c r="G244"/>
    </row>
    <row r="245" spans="1:13">
      <c r="C245"/>
      <c r="D245"/>
      <c r="E245"/>
      <c r="F245"/>
      <c r="G245"/>
    </row>
    <row r="246" spans="1:13">
      <c r="C246"/>
      <c r="D246"/>
      <c r="E246"/>
      <c r="F246"/>
      <c r="G246"/>
    </row>
    <row r="247" spans="1:13" s="32" customFormat="1">
      <c r="A247"/>
      <c r="B247"/>
      <c r="C247"/>
      <c r="D247"/>
      <c r="E247"/>
      <c r="F247"/>
      <c r="G247"/>
      <c r="I247"/>
      <c r="J247"/>
      <c r="K247"/>
      <c r="L247"/>
      <c r="M247"/>
    </row>
    <row r="248" spans="1:13" s="32" customFormat="1">
      <c r="A248"/>
      <c r="B248"/>
      <c r="C248"/>
      <c r="D248"/>
      <c r="E248"/>
      <c r="F248"/>
      <c r="G248"/>
      <c r="I248"/>
      <c r="J248"/>
      <c r="K248"/>
      <c r="L248"/>
      <c r="M248"/>
    </row>
    <row r="249" spans="1:13" s="32" customFormat="1">
      <c r="A249"/>
      <c r="B249"/>
      <c r="C249"/>
      <c r="D249"/>
      <c r="E249"/>
      <c r="F249"/>
      <c r="G249"/>
      <c r="I249"/>
      <c r="J249"/>
      <c r="K249"/>
      <c r="L249"/>
      <c r="M249"/>
    </row>
    <row r="250" spans="1:13" s="32" customFormat="1">
      <c r="A250"/>
      <c r="B250"/>
      <c r="C250"/>
      <c r="D250"/>
      <c r="E250"/>
      <c r="F250"/>
      <c r="G250"/>
      <c r="I250"/>
      <c r="J250"/>
      <c r="K250"/>
      <c r="L250"/>
      <c r="M250"/>
    </row>
    <row r="251" spans="1:13" s="32" customFormat="1">
      <c r="A251"/>
      <c r="B251"/>
      <c r="C251"/>
      <c r="D251"/>
      <c r="E251"/>
      <c r="F251"/>
      <c r="G251"/>
      <c r="I251"/>
      <c r="J251"/>
      <c r="K251"/>
      <c r="L251"/>
      <c r="M251"/>
    </row>
    <row r="252" spans="1:13" s="32" customFormat="1">
      <c r="A252"/>
      <c r="B252"/>
      <c r="C252"/>
      <c r="D252"/>
      <c r="E252"/>
      <c r="F252"/>
      <c r="G252"/>
      <c r="I252"/>
      <c r="J252"/>
      <c r="K252"/>
      <c r="L252"/>
      <c r="M252"/>
    </row>
    <row r="253" spans="1:13" s="32" customFormat="1">
      <c r="A253"/>
      <c r="B253"/>
      <c r="C253"/>
      <c r="D253"/>
      <c r="E253"/>
      <c r="F253"/>
      <c r="G253"/>
      <c r="I253"/>
      <c r="J253"/>
      <c r="K253"/>
      <c r="L253"/>
      <c r="M253"/>
    </row>
    <row r="254" spans="1:13" s="32" customFormat="1">
      <c r="A254"/>
      <c r="B254"/>
      <c r="C254"/>
      <c r="D254"/>
      <c r="E254"/>
      <c r="F254"/>
      <c r="G254"/>
      <c r="I254"/>
      <c r="J254"/>
      <c r="K254"/>
      <c r="L254"/>
      <c r="M254"/>
    </row>
  </sheetData>
  <mergeCells count="1">
    <mergeCell ref="B1:F2"/>
  </mergeCells>
  <pageMargins left="1.03" right="0.23622047244094491" top="0.15748031496062992" bottom="0.43307086614173229" header="0.23622047244094491" footer="0.15748031496062992"/>
  <pageSetup paperSize="9" scale="56" fitToHeight="2" orientation="portrait" r:id="rId1"/>
  <headerFooter alignWithMargins="0">
    <oddFooter>&amp;CPage &amp;P of &amp;N</oddFooter>
  </headerFooter>
  <rowBreaks count="2" manualBreakCount="2">
    <brk id="128" min="1" max="6" man="1"/>
    <brk id="173" min="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2"/>
  </sheetPr>
  <dimension ref="A1:M296"/>
  <sheetViews>
    <sheetView view="pageBreakPreview" zoomScale="75" zoomScaleSheetLayoutView="75" workbookViewId="0">
      <selection activeCell="H185" sqref="H185"/>
    </sheetView>
  </sheetViews>
  <sheetFormatPr defaultColWidth="51" defaultRowHeight="12.75"/>
  <cols>
    <col min="1" max="1" width="23.42578125" customWidth="1"/>
    <col min="2" max="2" width="54" customWidth="1"/>
    <col min="3" max="3" width="12.28515625" style="24" bestFit="1" customWidth="1"/>
    <col min="4" max="4" width="13.85546875" style="32" bestFit="1" customWidth="1"/>
    <col min="5" max="5" width="13.28515625" style="32" bestFit="1" customWidth="1"/>
    <col min="6" max="7" width="14" style="32" customWidth="1"/>
    <col min="8" max="8" width="11.28515625" style="32" bestFit="1" customWidth="1"/>
    <col min="9" max="9" width="11.42578125" bestFit="1" customWidth="1"/>
    <col min="10" max="10" width="11.28515625" bestFit="1" customWidth="1"/>
    <col min="11" max="11" width="5.7109375" bestFit="1" customWidth="1"/>
  </cols>
  <sheetData>
    <row r="1" spans="2:8" ht="15" customHeight="1">
      <c r="B1" s="108" t="s">
        <v>232</v>
      </c>
      <c r="C1" s="108"/>
      <c r="D1" s="108"/>
      <c r="E1" s="108"/>
      <c r="F1" s="108"/>
    </row>
    <row r="2" spans="2:8" ht="15" customHeight="1">
      <c r="B2" s="108"/>
      <c r="C2" s="108"/>
      <c r="D2" s="108"/>
      <c r="E2" s="108"/>
      <c r="F2" s="108"/>
    </row>
    <row r="3" spans="2:8">
      <c r="B3" s="2"/>
      <c r="C3" s="3"/>
      <c r="D3" s="37"/>
      <c r="E3" s="37"/>
      <c r="F3" s="37"/>
      <c r="G3" s="37"/>
    </row>
    <row r="4" spans="2:8">
      <c r="B4" s="2"/>
      <c r="C4" s="3"/>
      <c r="D4" s="37"/>
      <c r="E4" s="37"/>
      <c r="F4" s="37"/>
      <c r="G4" s="37"/>
    </row>
    <row r="5" spans="2:8">
      <c r="B5" s="2"/>
      <c r="C5" s="3"/>
      <c r="D5" s="37"/>
      <c r="E5" s="37"/>
      <c r="F5" s="37"/>
      <c r="G5" s="37"/>
    </row>
    <row r="6" spans="2:8">
      <c r="B6" s="2"/>
      <c r="C6" s="3"/>
      <c r="D6" s="37"/>
      <c r="E6" s="37"/>
      <c r="F6" s="37"/>
      <c r="G6" s="37"/>
    </row>
    <row r="7" spans="2:8">
      <c r="B7" s="2"/>
      <c r="C7" s="3"/>
      <c r="D7" s="37"/>
      <c r="E7" s="37"/>
      <c r="F7" s="37"/>
      <c r="G7" s="37"/>
    </row>
    <row r="8" spans="2:8">
      <c r="B8" s="2"/>
      <c r="C8" s="3"/>
      <c r="D8" s="37"/>
      <c r="E8" s="37"/>
      <c r="F8" s="37"/>
      <c r="G8" s="37"/>
    </row>
    <row r="9" spans="2:8">
      <c r="B9" s="2"/>
      <c r="C9" s="3"/>
      <c r="D9" s="37"/>
      <c r="E9" s="37"/>
      <c r="F9" s="37"/>
      <c r="G9" s="37"/>
    </row>
    <row r="10" spans="2:8">
      <c r="B10" s="2"/>
      <c r="C10" s="3"/>
      <c r="D10" s="37"/>
      <c r="E10" s="37"/>
      <c r="F10" s="37"/>
      <c r="G10" s="37"/>
    </row>
    <row r="11" spans="2:8" ht="15">
      <c r="B11" s="74" t="s">
        <v>231</v>
      </c>
      <c r="C11" s="74"/>
      <c r="D11" s="75"/>
      <c r="E11" s="75"/>
      <c r="F11" s="75"/>
      <c r="G11" s="75"/>
    </row>
    <row r="12" spans="2:8">
      <c r="B12" s="3"/>
      <c r="C12" s="3"/>
      <c r="D12" s="38"/>
      <c r="E12" s="38"/>
      <c r="F12" s="39"/>
      <c r="G12" s="39"/>
    </row>
    <row r="13" spans="2:8" s="50" customFormat="1" ht="25.5">
      <c r="B13" s="53" t="s">
        <v>0</v>
      </c>
      <c r="C13" s="54" t="s">
        <v>1</v>
      </c>
      <c r="D13" s="55" t="s">
        <v>2</v>
      </c>
      <c r="E13" s="55" t="s">
        <v>218</v>
      </c>
      <c r="F13" s="76">
        <v>3.5000000000000003E-2</v>
      </c>
      <c r="G13" s="76" t="s">
        <v>219</v>
      </c>
      <c r="H13" s="81"/>
    </row>
    <row r="14" spans="2:8">
      <c r="B14" s="4"/>
      <c r="C14" s="3"/>
      <c r="D14" s="38"/>
      <c r="E14" s="77">
        <v>0.05</v>
      </c>
      <c r="F14" s="78"/>
      <c r="G14" s="79">
        <v>0.41</v>
      </c>
    </row>
    <row r="15" spans="2:8" ht="14.25">
      <c r="B15" s="34" t="s">
        <v>7</v>
      </c>
      <c r="C15" s="35"/>
      <c r="D15" s="42"/>
      <c r="E15" s="42"/>
      <c r="F15" s="42"/>
      <c r="G15" s="42"/>
    </row>
    <row r="16" spans="2:8">
      <c r="B16" s="30" t="s">
        <v>36</v>
      </c>
      <c r="C16" s="15"/>
      <c r="D16" s="38"/>
      <c r="E16" s="38"/>
      <c r="F16" s="40"/>
      <c r="G16" s="40"/>
    </row>
    <row r="17" spans="1:11">
      <c r="B17" s="31" t="s">
        <v>8</v>
      </c>
      <c r="C17" s="16"/>
      <c r="D17" s="43"/>
      <c r="E17" s="43"/>
      <c r="F17" s="43"/>
      <c r="G17" s="43"/>
    </row>
    <row r="18" spans="1:11">
      <c r="B18" s="5"/>
      <c r="C18" s="17"/>
      <c r="D18" s="33"/>
      <c r="E18" s="33"/>
      <c r="F18" s="33"/>
      <c r="G18" s="33"/>
    </row>
    <row r="19" spans="1:11">
      <c r="A19" t="s">
        <v>72</v>
      </c>
      <c r="B19" s="5" t="s">
        <v>39</v>
      </c>
      <c r="C19" s="17">
        <v>26516101</v>
      </c>
      <c r="D19" s="33">
        <v>123892.98245614037</v>
      </c>
      <c r="E19" s="33">
        <v>117698.33333333334</v>
      </c>
      <c r="F19" s="33">
        <v>4119.4416666666675</v>
      </c>
      <c r="G19" s="33">
        <v>1688.9710833333336</v>
      </c>
      <c r="I19" s="71"/>
      <c r="J19" s="32"/>
      <c r="K19" s="51"/>
    </row>
    <row r="20" spans="1:11">
      <c r="A20" t="s">
        <v>145</v>
      </c>
      <c r="B20" s="5" t="s">
        <v>127</v>
      </c>
      <c r="C20" s="17">
        <v>26516131</v>
      </c>
      <c r="D20" s="33">
        <v>141647.36842105264</v>
      </c>
      <c r="E20" s="33">
        <v>134565</v>
      </c>
      <c r="F20" s="33">
        <v>4709.7750000000005</v>
      </c>
      <c r="G20" s="33">
        <v>1931.0077500000002</v>
      </c>
      <c r="I20" s="71"/>
      <c r="J20" s="32"/>
      <c r="K20" s="51"/>
    </row>
    <row r="21" spans="1:11" hidden="1">
      <c r="A21" t="s">
        <v>73</v>
      </c>
      <c r="B21" s="5" t="s">
        <v>40</v>
      </c>
      <c r="C21" s="17">
        <v>26516201</v>
      </c>
      <c r="D21" s="33" t="e">
        <v>#N/A</v>
      </c>
      <c r="E21" s="33" t="e">
        <v>#REF!</v>
      </c>
      <c r="F21" s="33" t="e">
        <v>#REF!</v>
      </c>
      <c r="G21" s="33" t="e">
        <v>#REF!</v>
      </c>
      <c r="I21" s="71"/>
      <c r="J21" s="32"/>
      <c r="K21" s="51"/>
    </row>
    <row r="22" spans="1:11" hidden="1">
      <c r="A22" t="s">
        <v>74</v>
      </c>
      <c r="B22" s="5" t="s">
        <v>41</v>
      </c>
      <c r="C22" s="17">
        <v>26516211</v>
      </c>
      <c r="D22" s="33" t="e">
        <v>#N/A</v>
      </c>
      <c r="E22" s="33" t="e">
        <v>#REF!</v>
      </c>
      <c r="F22" s="33" t="e">
        <v>#REF!</v>
      </c>
      <c r="G22" s="33" t="e">
        <v>#REF!</v>
      </c>
      <c r="I22" s="71"/>
      <c r="J22" s="32"/>
      <c r="K22" s="51"/>
    </row>
    <row r="23" spans="1:11" hidden="1">
      <c r="A23" t="s">
        <v>75</v>
      </c>
      <c r="B23" s="5" t="s">
        <v>65</v>
      </c>
      <c r="C23" s="17">
        <v>26516231</v>
      </c>
      <c r="D23" s="33">
        <v>139307.01754385966</v>
      </c>
      <c r="E23" s="33" t="e">
        <v>#REF!</v>
      </c>
      <c r="F23" s="33" t="e">
        <v>#REF!</v>
      </c>
      <c r="G23" s="33" t="e">
        <v>#REF!</v>
      </c>
      <c r="I23" s="71"/>
      <c r="J23" s="32"/>
      <c r="K23" s="51"/>
    </row>
    <row r="24" spans="1:11">
      <c r="B24" s="10" t="s">
        <v>21</v>
      </c>
      <c r="C24" s="18"/>
      <c r="D24" s="33"/>
      <c r="E24" s="33"/>
      <c r="F24" s="33"/>
      <c r="G24" s="33"/>
      <c r="I24" s="71"/>
      <c r="J24" s="32"/>
      <c r="K24" s="51"/>
    </row>
    <row r="25" spans="1:11">
      <c r="B25" s="10"/>
      <c r="C25" s="18"/>
      <c r="D25" s="33"/>
      <c r="E25" s="33"/>
      <c r="F25" s="33"/>
      <c r="G25" s="33"/>
      <c r="I25" s="71"/>
      <c r="J25" s="32"/>
      <c r="K25" s="51"/>
    </row>
    <row r="26" spans="1:11">
      <c r="B26" s="31" t="s">
        <v>144</v>
      </c>
      <c r="C26" s="16"/>
      <c r="D26" s="43"/>
      <c r="E26" s="43"/>
      <c r="F26" s="43"/>
      <c r="G26" s="43"/>
      <c r="I26" s="71"/>
      <c r="J26" s="32"/>
      <c r="K26" s="51"/>
    </row>
    <row r="27" spans="1:11">
      <c r="B27" s="5"/>
      <c r="C27" s="17"/>
      <c r="D27" s="33"/>
      <c r="E27" s="33"/>
      <c r="F27" s="33"/>
      <c r="G27" s="33"/>
      <c r="I27" s="71"/>
      <c r="J27" s="32"/>
      <c r="K27" s="51"/>
    </row>
    <row r="28" spans="1:11">
      <c r="A28" t="s">
        <v>128</v>
      </c>
      <c r="B28" s="5" t="s">
        <v>136</v>
      </c>
      <c r="C28" s="17">
        <v>26516285</v>
      </c>
      <c r="D28" s="33">
        <v>145682.4561403509</v>
      </c>
      <c r="E28" s="33">
        <v>138398.33333333334</v>
      </c>
      <c r="F28" s="33">
        <v>4843.9416666666675</v>
      </c>
      <c r="G28" s="33">
        <v>1986.0160833333337</v>
      </c>
      <c r="I28" s="71"/>
      <c r="J28" s="32"/>
      <c r="K28" s="51"/>
    </row>
    <row r="29" spans="1:11">
      <c r="A29" t="s">
        <v>129</v>
      </c>
      <c r="B29" s="5" t="s">
        <v>137</v>
      </c>
      <c r="C29" s="17">
        <v>26516285</v>
      </c>
      <c r="D29" s="33">
        <v>145682.4561403509</v>
      </c>
      <c r="E29" s="33">
        <v>138398.33333333334</v>
      </c>
      <c r="F29" s="33">
        <v>4843.9416666666675</v>
      </c>
      <c r="G29" s="33">
        <v>1986.0160833333337</v>
      </c>
      <c r="I29" s="71"/>
      <c r="J29" s="32"/>
      <c r="K29" s="51"/>
    </row>
    <row r="30" spans="1:11">
      <c r="A30" t="s">
        <v>130</v>
      </c>
      <c r="B30" s="5" t="s">
        <v>138</v>
      </c>
      <c r="C30" s="17">
        <v>26516305</v>
      </c>
      <c r="D30" s="33">
        <v>157787.71929824562</v>
      </c>
      <c r="E30" s="33">
        <v>149898.33333333334</v>
      </c>
      <c r="F30" s="33">
        <v>5246.4416666666675</v>
      </c>
      <c r="G30" s="33">
        <v>2151.0410833333335</v>
      </c>
      <c r="I30" s="71"/>
      <c r="J30" s="32"/>
      <c r="K30" s="51"/>
    </row>
    <row r="31" spans="1:11">
      <c r="A31" t="s">
        <v>131</v>
      </c>
      <c r="B31" s="5" t="s">
        <v>139</v>
      </c>
      <c r="C31" s="17">
        <v>26516305</v>
      </c>
      <c r="D31" s="33">
        <v>157787.71929824562</v>
      </c>
      <c r="E31" s="33">
        <v>149898.33333333334</v>
      </c>
      <c r="F31" s="33">
        <v>5246.4416666666675</v>
      </c>
      <c r="G31" s="33">
        <v>2151.0410833333335</v>
      </c>
      <c r="I31" s="71"/>
      <c r="J31" s="32"/>
      <c r="K31" s="51"/>
    </row>
    <row r="32" spans="1:11">
      <c r="A32" t="s">
        <v>132</v>
      </c>
      <c r="B32" s="5" t="s">
        <v>140</v>
      </c>
      <c r="C32" s="17">
        <v>26516305</v>
      </c>
      <c r="D32" s="33">
        <v>161822.80701754388</v>
      </c>
      <c r="E32" s="33">
        <v>153731.66666666669</v>
      </c>
      <c r="F32" s="33">
        <v>5380.6083333333345</v>
      </c>
      <c r="G32" s="33">
        <v>2206.0494166666672</v>
      </c>
      <c r="I32" s="71"/>
      <c r="J32" s="32"/>
      <c r="K32" s="51"/>
    </row>
    <row r="33" spans="1:13">
      <c r="A33" t="s">
        <v>133</v>
      </c>
      <c r="B33" s="5" t="s">
        <v>141</v>
      </c>
      <c r="C33" s="17">
        <v>26516315</v>
      </c>
      <c r="D33" s="33">
        <v>167471.9298245614</v>
      </c>
      <c r="E33" s="33">
        <v>159098.33333333331</v>
      </c>
      <c r="F33" s="33">
        <v>5568.4416666666666</v>
      </c>
      <c r="G33" s="33">
        <v>2283.061083333333</v>
      </c>
      <c r="I33" s="71"/>
      <c r="J33" s="32"/>
      <c r="K33" s="51"/>
    </row>
    <row r="34" spans="1:13">
      <c r="A34" t="s">
        <v>134</v>
      </c>
      <c r="B34" s="5" t="s">
        <v>142</v>
      </c>
      <c r="C34" s="17">
        <v>26516315</v>
      </c>
      <c r="D34" s="33">
        <v>167471.9298245614</v>
      </c>
      <c r="E34" s="33">
        <v>159098.33333333331</v>
      </c>
      <c r="F34" s="33">
        <v>5568.4416666666666</v>
      </c>
      <c r="G34" s="33">
        <v>2283.061083333333</v>
      </c>
      <c r="I34" s="71"/>
      <c r="J34" s="32"/>
      <c r="K34" s="51"/>
    </row>
    <row r="35" spans="1:13">
      <c r="A35" t="s">
        <v>135</v>
      </c>
      <c r="B35" s="5" t="s">
        <v>143</v>
      </c>
      <c r="C35" s="17">
        <v>26516315</v>
      </c>
      <c r="D35" s="33">
        <v>172314.03508771933</v>
      </c>
      <c r="E35" s="33">
        <v>163698.33333333334</v>
      </c>
      <c r="F35" s="33">
        <v>5729.4416666666675</v>
      </c>
      <c r="G35" s="33">
        <v>2349.0710833333337</v>
      </c>
      <c r="I35" s="71"/>
      <c r="J35" s="32"/>
      <c r="K35" s="51"/>
    </row>
    <row r="36" spans="1:13">
      <c r="B36" s="10" t="s">
        <v>21</v>
      </c>
      <c r="C36" s="18"/>
      <c r="D36" s="33"/>
      <c r="E36" s="33"/>
      <c r="F36" s="33"/>
      <c r="G36" s="33"/>
      <c r="I36" s="71"/>
      <c r="J36" s="32"/>
      <c r="K36" s="51"/>
    </row>
    <row r="37" spans="1:13">
      <c r="B37" s="8"/>
      <c r="C37" s="23"/>
      <c r="D37" s="44"/>
      <c r="E37" s="44"/>
      <c r="F37" s="44"/>
      <c r="G37" s="44"/>
      <c r="I37" s="71"/>
      <c r="J37" s="32"/>
      <c r="K37" s="51"/>
    </row>
    <row r="38" spans="1:13" hidden="1">
      <c r="B38" s="9" t="s">
        <v>70</v>
      </c>
      <c r="C38" s="17"/>
      <c r="D38" s="33"/>
      <c r="E38" s="33"/>
      <c r="F38" s="44"/>
      <c r="G38" s="44"/>
      <c r="I38" s="71"/>
      <c r="J38" s="32"/>
      <c r="K38" s="51"/>
    </row>
    <row r="39" spans="1:13" hidden="1">
      <c r="B39" s="8"/>
      <c r="C39" s="17"/>
      <c r="D39" s="33"/>
      <c r="E39" s="33"/>
      <c r="F39" s="44"/>
      <c r="G39" s="44"/>
      <c r="I39" s="71"/>
      <c r="J39" s="32"/>
      <c r="K39" s="51"/>
    </row>
    <row r="40" spans="1:13" hidden="1">
      <c r="A40" s="70" t="s">
        <v>76</v>
      </c>
      <c r="B40" s="5" t="s">
        <v>61</v>
      </c>
      <c r="C40" s="17">
        <v>26516461</v>
      </c>
      <c r="D40" s="33">
        <v>141113.16</v>
      </c>
      <c r="E40" s="33" t="e">
        <v>#REF!</v>
      </c>
      <c r="F40" s="33" t="e">
        <v>#REF!</v>
      </c>
      <c r="G40" s="33" t="e">
        <v>#REF!</v>
      </c>
      <c r="I40" s="71"/>
      <c r="J40" s="32"/>
      <c r="K40" s="51"/>
      <c r="M40" t="s">
        <v>61</v>
      </c>
    </row>
    <row r="41" spans="1:13" hidden="1">
      <c r="B41" s="6" t="s">
        <v>62</v>
      </c>
      <c r="C41" s="17"/>
      <c r="D41" s="33"/>
      <c r="E41" s="33"/>
      <c r="F41" s="33"/>
      <c r="G41" s="33"/>
      <c r="I41" s="71"/>
      <c r="J41" s="32"/>
      <c r="K41" s="51"/>
      <c r="M41" t="s">
        <v>37</v>
      </c>
    </row>
    <row r="42" spans="1:13" hidden="1">
      <c r="B42" s="10" t="s">
        <v>21</v>
      </c>
      <c r="C42" s="17"/>
      <c r="D42" s="33"/>
      <c r="E42" s="33"/>
      <c r="F42" s="33"/>
      <c r="G42" s="33"/>
      <c r="I42" s="71"/>
      <c r="J42" s="32"/>
      <c r="K42" s="51"/>
      <c r="M42" t="s">
        <v>38</v>
      </c>
    </row>
    <row r="43" spans="1:13" hidden="1">
      <c r="B43" s="10"/>
      <c r="C43" s="17"/>
      <c r="D43" s="33"/>
      <c r="E43" s="33"/>
      <c r="F43" s="33"/>
      <c r="G43" s="33"/>
      <c r="I43" s="71"/>
      <c r="J43" s="32"/>
      <c r="K43" s="51"/>
    </row>
    <row r="44" spans="1:13" hidden="1">
      <c r="A44" s="70" t="s">
        <v>77</v>
      </c>
      <c r="B44" s="5" t="s">
        <v>37</v>
      </c>
      <c r="C44" s="17">
        <v>26516501</v>
      </c>
      <c r="D44" s="33">
        <v>161069.29999999999</v>
      </c>
      <c r="E44" s="33" t="e">
        <v>#REF!</v>
      </c>
      <c r="F44" s="33" t="e">
        <v>#REF!</v>
      </c>
      <c r="G44" s="33" t="e">
        <v>#REF!</v>
      </c>
      <c r="I44" s="71"/>
      <c r="J44" s="32"/>
      <c r="K44" s="51"/>
    </row>
    <row r="45" spans="1:13" hidden="1">
      <c r="A45" s="70" t="s">
        <v>78</v>
      </c>
      <c r="B45" s="5" t="s">
        <v>38</v>
      </c>
      <c r="C45" s="17">
        <v>26516521</v>
      </c>
      <c r="D45" s="33">
        <v>169051.75</v>
      </c>
      <c r="E45" s="33" t="e">
        <v>#REF!</v>
      </c>
      <c r="F45" s="33" t="e">
        <v>#REF!</v>
      </c>
      <c r="G45" s="33" t="e">
        <v>#REF!</v>
      </c>
      <c r="I45" s="71"/>
      <c r="J45" s="32"/>
      <c r="K45" s="51"/>
    </row>
    <row r="46" spans="1:13" hidden="1">
      <c r="A46" t="s">
        <v>79</v>
      </c>
      <c r="B46" s="5" t="s">
        <v>49</v>
      </c>
      <c r="C46" s="17">
        <v>26516510</v>
      </c>
      <c r="D46" s="33" t="e">
        <v>#N/A</v>
      </c>
      <c r="E46" s="33" t="e">
        <v>#REF!</v>
      </c>
      <c r="F46" s="33" t="e">
        <v>#REF!</v>
      </c>
      <c r="G46" s="33" t="e">
        <v>#REF!</v>
      </c>
      <c r="I46" s="71"/>
      <c r="J46" s="32"/>
      <c r="K46" s="51"/>
    </row>
    <row r="47" spans="1:13" hidden="1">
      <c r="A47" t="s">
        <v>80</v>
      </c>
      <c r="B47" s="5" t="s">
        <v>66</v>
      </c>
      <c r="C47" s="17">
        <v>26516580</v>
      </c>
      <c r="D47" s="33" t="e">
        <v>#N/A</v>
      </c>
      <c r="E47" s="33" t="e">
        <v>#REF!</v>
      </c>
      <c r="F47" s="33" t="e">
        <v>#REF!</v>
      </c>
      <c r="G47" s="33" t="e">
        <v>#REF!</v>
      </c>
      <c r="I47" s="71"/>
      <c r="J47" s="32"/>
      <c r="K47" s="51"/>
    </row>
    <row r="48" spans="1:13" hidden="1">
      <c r="B48" s="6" t="s">
        <v>18</v>
      </c>
      <c r="C48" s="17"/>
      <c r="D48" s="33"/>
      <c r="E48" s="33"/>
      <c r="F48" s="44"/>
      <c r="G48" s="44"/>
      <c r="I48" s="71"/>
      <c r="J48" s="32"/>
      <c r="K48" s="51"/>
    </row>
    <row r="49" spans="1:11" hidden="1">
      <c r="B49" s="10" t="s">
        <v>21</v>
      </c>
      <c r="C49" s="17"/>
      <c r="D49" s="33"/>
      <c r="E49" s="33"/>
      <c r="F49" s="44"/>
      <c r="G49" s="44"/>
      <c r="I49" s="71"/>
      <c r="J49" s="32"/>
      <c r="K49" s="51"/>
    </row>
    <row r="50" spans="1:11" hidden="1">
      <c r="B50" s="10"/>
      <c r="C50" s="17"/>
      <c r="D50" s="33"/>
      <c r="E50" s="33"/>
      <c r="F50" s="44"/>
      <c r="G50" s="44"/>
      <c r="I50" s="71"/>
      <c r="J50" s="32"/>
      <c r="K50" s="51"/>
    </row>
    <row r="51" spans="1:11">
      <c r="B51" s="9" t="s">
        <v>159</v>
      </c>
      <c r="C51" s="18"/>
      <c r="D51" s="33"/>
      <c r="E51" s="33"/>
      <c r="F51" s="33"/>
      <c r="G51" s="33"/>
      <c r="I51" s="71"/>
      <c r="J51" s="32"/>
      <c r="K51" s="51"/>
    </row>
    <row r="52" spans="1:11">
      <c r="A52" s="71" t="s">
        <v>164</v>
      </c>
      <c r="B52" s="5" t="s">
        <v>61</v>
      </c>
      <c r="C52" s="17">
        <v>26516462</v>
      </c>
      <c r="D52" s="33">
        <v>176234.21052631582</v>
      </c>
      <c r="E52" s="33">
        <v>167422.50000000003</v>
      </c>
      <c r="F52" s="33">
        <v>5859.7875000000013</v>
      </c>
      <c r="G52" s="33">
        <v>2402.5128750000003</v>
      </c>
      <c r="I52" s="71"/>
      <c r="J52" s="32"/>
      <c r="K52" s="51"/>
    </row>
    <row r="53" spans="1:11">
      <c r="A53" s="71" t="s">
        <v>190</v>
      </c>
      <c r="B53" s="5" t="s">
        <v>186</v>
      </c>
      <c r="C53" s="17">
        <v>26516470</v>
      </c>
      <c r="D53" s="33">
        <v>185813.15789473685</v>
      </c>
      <c r="E53" s="33">
        <v>176522.5</v>
      </c>
      <c r="F53" s="33">
        <v>6178.2875000000004</v>
      </c>
      <c r="G53" s="33">
        <v>2533.0978749999999</v>
      </c>
      <c r="I53" s="71"/>
      <c r="J53" s="32"/>
      <c r="K53" s="51"/>
    </row>
    <row r="54" spans="1:11">
      <c r="B54" s="6" t="s">
        <v>62</v>
      </c>
      <c r="C54" s="17"/>
      <c r="D54" s="33"/>
      <c r="E54" s="33"/>
      <c r="F54" s="33"/>
      <c r="G54" s="33"/>
      <c r="I54" s="71"/>
      <c r="J54" s="32"/>
      <c r="K54" s="51"/>
    </row>
    <row r="55" spans="1:11">
      <c r="B55" s="10" t="s">
        <v>21</v>
      </c>
      <c r="C55" s="17"/>
      <c r="D55" s="33"/>
      <c r="E55" s="33"/>
      <c r="F55" s="33"/>
      <c r="G55" s="33"/>
      <c r="I55" s="71"/>
      <c r="J55" s="32"/>
      <c r="K55" s="51"/>
    </row>
    <row r="56" spans="1:11">
      <c r="B56" s="5"/>
      <c r="C56" s="17"/>
      <c r="D56" s="33"/>
      <c r="E56" s="33"/>
      <c r="F56" s="33"/>
      <c r="G56" s="33"/>
      <c r="I56" s="71"/>
      <c r="J56" s="32"/>
      <c r="K56" s="51"/>
    </row>
    <row r="57" spans="1:11">
      <c r="A57" s="71" t="s">
        <v>165</v>
      </c>
      <c r="B57" s="5" t="s">
        <v>37</v>
      </c>
      <c r="C57" s="17">
        <v>26516502</v>
      </c>
      <c r="D57" s="33">
        <v>200181.57894736843</v>
      </c>
      <c r="E57" s="33">
        <v>190172.5</v>
      </c>
      <c r="F57" s="33">
        <v>6656.0375000000004</v>
      </c>
      <c r="G57" s="33">
        <v>2728.975375</v>
      </c>
      <c r="I57" s="71"/>
      <c r="J57" s="32"/>
      <c r="K57" s="51"/>
    </row>
    <row r="58" spans="1:11">
      <c r="A58" s="71" t="s">
        <v>166</v>
      </c>
      <c r="B58" s="5" t="s">
        <v>38</v>
      </c>
      <c r="C58" s="17">
        <v>26516522</v>
      </c>
      <c r="D58" s="33">
        <v>212155.26315789475</v>
      </c>
      <c r="E58" s="33">
        <v>201547.5</v>
      </c>
      <c r="F58" s="33">
        <v>7054.1625000000004</v>
      </c>
      <c r="G58" s="33">
        <v>2892.2066249999998</v>
      </c>
      <c r="I58" s="71"/>
      <c r="J58" s="32"/>
      <c r="K58" s="51"/>
    </row>
    <row r="59" spans="1:11">
      <c r="A59" s="71" t="s">
        <v>189</v>
      </c>
      <c r="B59" s="5" t="s">
        <v>195</v>
      </c>
      <c r="C59" s="17">
        <v>26516530</v>
      </c>
      <c r="D59" s="33">
        <v>228120.17543859652</v>
      </c>
      <c r="E59" s="33">
        <v>216714.16666666669</v>
      </c>
      <c r="F59" s="33">
        <v>7584.9958333333343</v>
      </c>
      <c r="G59" s="33">
        <v>3109.8482916666667</v>
      </c>
      <c r="I59" s="71"/>
      <c r="J59" s="32"/>
      <c r="K59" s="51"/>
    </row>
    <row r="60" spans="1:11">
      <c r="B60" s="6" t="s">
        <v>18</v>
      </c>
      <c r="C60" s="18"/>
      <c r="D60" s="33"/>
      <c r="E60" s="33"/>
      <c r="F60" s="33"/>
      <c r="G60" s="33"/>
      <c r="I60" s="71"/>
      <c r="J60" s="32"/>
      <c r="K60" s="51"/>
    </row>
    <row r="61" spans="1:11">
      <c r="B61" s="10" t="s">
        <v>21</v>
      </c>
      <c r="C61" s="18"/>
      <c r="D61" s="33"/>
      <c r="E61" s="33"/>
      <c r="F61" s="33"/>
      <c r="G61" s="33"/>
      <c r="I61" s="71"/>
      <c r="J61" s="32"/>
      <c r="K61" s="51"/>
    </row>
    <row r="62" spans="1:11">
      <c r="B62" s="7"/>
      <c r="C62" s="18"/>
      <c r="D62" s="33"/>
      <c r="E62" s="33"/>
      <c r="F62" s="33"/>
      <c r="G62" s="33"/>
      <c r="I62" s="71"/>
      <c r="J62" s="32"/>
      <c r="K62" s="51"/>
    </row>
    <row r="63" spans="1:11">
      <c r="B63" s="9" t="s">
        <v>125</v>
      </c>
      <c r="C63" s="16"/>
      <c r="D63" s="33"/>
      <c r="E63" s="33"/>
      <c r="F63" s="33"/>
      <c r="G63" s="33"/>
      <c r="I63" s="71"/>
      <c r="J63" s="32"/>
      <c r="K63" s="51"/>
    </row>
    <row r="64" spans="1:11">
      <c r="B64" s="5"/>
      <c r="C64" s="17"/>
      <c r="D64" s="33"/>
      <c r="E64" s="33"/>
      <c r="F64" s="33"/>
      <c r="G64" s="33"/>
      <c r="I64" s="71"/>
      <c r="J64" s="32"/>
      <c r="K64" s="51"/>
    </row>
    <row r="65" spans="1:11">
      <c r="A65" t="s">
        <v>81</v>
      </c>
      <c r="B65" s="5" t="s">
        <v>42</v>
      </c>
      <c r="C65" s="17">
        <v>26526400</v>
      </c>
      <c r="D65" s="33">
        <v>196442.10526315789</v>
      </c>
      <c r="E65" s="33">
        <v>186620</v>
      </c>
      <c r="F65" s="33">
        <v>6531.7000000000007</v>
      </c>
      <c r="G65" s="33">
        <v>2677.9970000000003</v>
      </c>
      <c r="I65" s="71"/>
      <c r="J65" s="32"/>
      <c r="K65" s="51"/>
    </row>
    <row r="66" spans="1:11">
      <c r="A66" t="s">
        <v>82</v>
      </c>
      <c r="B66" s="5" t="s">
        <v>43</v>
      </c>
      <c r="C66" s="17">
        <v>26526501</v>
      </c>
      <c r="D66" s="33">
        <v>213217.10526315792</v>
      </c>
      <c r="E66" s="33">
        <v>202556.25000000003</v>
      </c>
      <c r="F66" s="33">
        <v>7089.4687500000018</v>
      </c>
      <c r="G66" s="33">
        <v>2906.6821875000005</v>
      </c>
      <c r="I66" s="71"/>
      <c r="J66" s="32"/>
      <c r="K66" s="51"/>
    </row>
    <row r="67" spans="1:11">
      <c r="A67" t="s">
        <v>83</v>
      </c>
      <c r="B67" s="5" t="s">
        <v>44</v>
      </c>
      <c r="C67" s="17">
        <v>26526530</v>
      </c>
      <c r="D67" s="33">
        <v>225256.57894736843</v>
      </c>
      <c r="E67" s="33">
        <v>213993.75</v>
      </c>
      <c r="F67" s="33">
        <v>7489.7812500000009</v>
      </c>
      <c r="G67" s="33">
        <v>3070.8103125000002</v>
      </c>
      <c r="I67" s="71"/>
      <c r="J67" s="32"/>
      <c r="K67" s="51"/>
    </row>
    <row r="68" spans="1:11">
      <c r="A68" t="s">
        <v>201</v>
      </c>
      <c r="B68" s="5" t="s">
        <v>203</v>
      </c>
      <c r="C68" s="17">
        <v>26526521</v>
      </c>
      <c r="D68" s="33">
        <v>221243.4210526316</v>
      </c>
      <c r="E68" s="33">
        <v>210181.25</v>
      </c>
      <c r="F68" s="33">
        <v>7356.3437500000009</v>
      </c>
      <c r="G68" s="33">
        <v>3016.1009375000003</v>
      </c>
      <c r="I68" s="71"/>
      <c r="J68" s="32"/>
      <c r="K68" s="51"/>
    </row>
    <row r="69" spans="1:11">
      <c r="A69" t="s">
        <v>202</v>
      </c>
      <c r="B69" s="5" t="s">
        <v>204</v>
      </c>
      <c r="C69" s="17">
        <v>26526561</v>
      </c>
      <c r="D69" s="33">
        <v>229269.73684210528</v>
      </c>
      <c r="E69" s="33">
        <v>217806.25</v>
      </c>
      <c r="F69" s="33">
        <v>7623.2187500000009</v>
      </c>
      <c r="G69" s="33">
        <v>3125.5196875000001</v>
      </c>
      <c r="I69" s="71"/>
      <c r="J69" s="32"/>
      <c r="K69" s="51"/>
    </row>
    <row r="70" spans="1:11">
      <c r="B70" s="6" t="s">
        <v>22</v>
      </c>
      <c r="C70" s="17"/>
      <c r="D70" s="33"/>
      <c r="E70" s="33"/>
      <c r="F70" s="33"/>
      <c r="G70" s="33"/>
      <c r="I70" s="71"/>
      <c r="J70" s="32"/>
      <c r="K70" s="51"/>
    </row>
    <row r="71" spans="1:11">
      <c r="B71" s="10" t="s">
        <v>21</v>
      </c>
      <c r="C71" s="17"/>
      <c r="D71" s="33"/>
      <c r="E71" s="33"/>
      <c r="F71" s="33"/>
      <c r="G71" s="33"/>
      <c r="I71" s="71"/>
      <c r="J71" s="32"/>
      <c r="K71" s="51"/>
    </row>
    <row r="72" spans="1:11">
      <c r="B72" s="5"/>
      <c r="C72" s="17"/>
      <c r="D72" s="33"/>
      <c r="E72" s="33"/>
      <c r="F72" s="33"/>
      <c r="G72" s="33"/>
      <c r="I72" s="71"/>
      <c r="J72" s="32"/>
      <c r="K72" s="51"/>
    </row>
    <row r="73" spans="1:11">
      <c r="B73" s="9" t="s">
        <v>126</v>
      </c>
      <c r="C73" s="17"/>
      <c r="D73" s="33"/>
      <c r="E73" s="33"/>
      <c r="F73" s="33"/>
      <c r="G73" s="33"/>
      <c r="I73" s="71"/>
      <c r="J73" s="32"/>
      <c r="K73" s="51"/>
    </row>
    <row r="74" spans="1:11">
      <c r="B74" s="5"/>
      <c r="C74" s="17"/>
      <c r="D74" s="33"/>
      <c r="E74" s="33"/>
      <c r="F74" s="33"/>
      <c r="G74" s="33"/>
      <c r="I74" s="71"/>
      <c r="J74" s="32"/>
      <c r="K74" s="51"/>
    </row>
    <row r="75" spans="1:11">
      <c r="A75" t="s">
        <v>121</v>
      </c>
      <c r="B75" s="5" t="s">
        <v>123</v>
      </c>
      <c r="C75" s="17">
        <v>26526515</v>
      </c>
      <c r="D75" s="33">
        <v>217230.26315789475</v>
      </c>
      <c r="E75" s="33">
        <v>206368.75</v>
      </c>
      <c r="F75" s="33">
        <v>7222.9062500000009</v>
      </c>
      <c r="G75" s="33">
        <v>2961.3915625000004</v>
      </c>
      <c r="I75" s="71"/>
      <c r="J75" s="32"/>
      <c r="K75" s="51"/>
    </row>
    <row r="76" spans="1:11">
      <c r="A76" t="s">
        <v>122</v>
      </c>
      <c r="B76" s="5" t="s">
        <v>124</v>
      </c>
      <c r="C76" s="17">
        <v>26526535</v>
      </c>
      <c r="D76" s="33">
        <v>229269.73684210528</v>
      </c>
      <c r="E76" s="33">
        <v>217806.25</v>
      </c>
      <c r="F76" s="33">
        <v>7623.2187500000009</v>
      </c>
      <c r="G76" s="33">
        <v>3125.5196875000001</v>
      </c>
      <c r="I76" s="71"/>
      <c r="J76" s="32"/>
      <c r="K76" s="51"/>
    </row>
    <row r="77" spans="1:11">
      <c r="B77" s="6" t="s">
        <v>22</v>
      </c>
      <c r="C77" s="18"/>
      <c r="D77" s="33"/>
      <c r="E77" s="33"/>
      <c r="F77" s="33"/>
      <c r="G77" s="33"/>
      <c r="I77" s="71"/>
      <c r="J77" s="32"/>
      <c r="K77" s="51"/>
    </row>
    <row r="78" spans="1:11">
      <c r="B78" s="10" t="s">
        <v>21</v>
      </c>
      <c r="C78" s="18"/>
      <c r="D78" s="33"/>
      <c r="E78" s="33"/>
      <c r="F78" s="33"/>
      <c r="G78" s="33"/>
      <c r="I78" s="71"/>
      <c r="J78" s="32"/>
      <c r="K78" s="51"/>
    </row>
    <row r="79" spans="1:11">
      <c r="B79" s="10"/>
      <c r="C79" s="18"/>
      <c r="D79" s="33"/>
      <c r="E79" s="33"/>
      <c r="F79" s="33"/>
      <c r="G79" s="33"/>
      <c r="I79" s="71"/>
      <c r="J79" s="32"/>
      <c r="K79" s="51"/>
    </row>
    <row r="80" spans="1:11">
      <c r="B80" s="7"/>
      <c r="C80" s="18"/>
      <c r="D80" s="33"/>
      <c r="E80" s="33"/>
      <c r="F80" s="33"/>
      <c r="G80" s="33"/>
      <c r="I80" s="71"/>
      <c r="J80" s="32"/>
      <c r="K80" s="51"/>
    </row>
    <row r="81" spans="1:11">
      <c r="B81" s="9" t="s">
        <v>187</v>
      </c>
      <c r="C81" s="18"/>
      <c r="D81" s="33"/>
      <c r="E81" s="33"/>
      <c r="F81" s="33"/>
      <c r="G81" s="33"/>
      <c r="I81" s="71"/>
      <c r="J81" s="32"/>
      <c r="K81" s="51"/>
    </row>
    <row r="82" spans="1:11">
      <c r="B82" s="9"/>
      <c r="C82" s="18"/>
      <c r="D82" s="33"/>
      <c r="E82" s="33"/>
      <c r="F82" s="33"/>
      <c r="G82" s="33"/>
      <c r="I82" s="71"/>
      <c r="J82" s="32"/>
      <c r="K82" s="51"/>
    </row>
    <row r="83" spans="1:11">
      <c r="A83" t="s">
        <v>84</v>
      </c>
      <c r="B83" s="5" t="s">
        <v>50</v>
      </c>
      <c r="C83" s="17">
        <v>26516601</v>
      </c>
      <c r="D83" s="33">
        <v>262594.29824561405</v>
      </c>
      <c r="E83" s="33">
        <v>249464.58333333334</v>
      </c>
      <c r="F83" s="33">
        <v>8731.2604166666679</v>
      </c>
      <c r="G83" s="33">
        <v>3579.8167708333335</v>
      </c>
      <c r="I83" s="71"/>
      <c r="J83" s="32"/>
      <c r="K83" s="51"/>
    </row>
    <row r="84" spans="1:11">
      <c r="A84" t="s">
        <v>85</v>
      </c>
      <c r="B84" s="5" t="s">
        <v>51</v>
      </c>
      <c r="C84" s="17">
        <v>26516610</v>
      </c>
      <c r="D84" s="33">
        <v>283234.64912280708</v>
      </c>
      <c r="E84" s="33">
        <v>269072.91666666669</v>
      </c>
      <c r="F84" s="33">
        <v>9417.5520833333358</v>
      </c>
      <c r="G84" s="33">
        <v>3861.1963541666673</v>
      </c>
      <c r="I84" s="71"/>
      <c r="J84" s="32"/>
      <c r="K84" s="51"/>
    </row>
    <row r="85" spans="1:11">
      <c r="A85" t="s">
        <v>86</v>
      </c>
      <c r="B85" s="5" t="s">
        <v>52</v>
      </c>
      <c r="C85" s="17">
        <v>26516640</v>
      </c>
      <c r="D85" s="33">
        <v>283234.64912280708</v>
      </c>
      <c r="E85" s="33">
        <v>269072.91666666669</v>
      </c>
      <c r="F85" s="33">
        <v>9417.5520833333358</v>
      </c>
      <c r="G85" s="33">
        <v>3861.1963541666673</v>
      </c>
      <c r="I85" s="71"/>
      <c r="J85" s="32"/>
      <c r="K85" s="51"/>
    </row>
    <row r="86" spans="1:11">
      <c r="B86" s="6" t="s">
        <v>22</v>
      </c>
      <c r="C86" s="18"/>
      <c r="D86" s="33"/>
      <c r="E86" s="33"/>
      <c r="F86" s="33"/>
      <c r="G86" s="33"/>
      <c r="I86" s="71"/>
      <c r="J86" s="32"/>
      <c r="K86" s="51"/>
    </row>
    <row r="87" spans="1:11">
      <c r="B87" s="10" t="s">
        <v>21</v>
      </c>
      <c r="C87" s="18"/>
      <c r="D87" s="33"/>
      <c r="E87" s="33"/>
      <c r="F87" s="33"/>
      <c r="G87" s="33"/>
      <c r="I87" s="71"/>
      <c r="J87" s="32"/>
      <c r="K87" s="51"/>
    </row>
    <row r="88" spans="1:11">
      <c r="B88" s="10"/>
      <c r="C88" s="18"/>
      <c r="D88" s="33"/>
      <c r="E88" s="33"/>
      <c r="F88" s="33"/>
      <c r="G88" s="33"/>
      <c r="I88" s="71"/>
      <c r="J88" s="32"/>
      <c r="K88" s="51"/>
    </row>
    <row r="89" spans="1:11">
      <c r="B89" s="10"/>
      <c r="C89" s="18"/>
      <c r="D89" s="33"/>
      <c r="E89" s="33"/>
      <c r="F89" s="33"/>
      <c r="G89" s="33"/>
      <c r="I89" s="71"/>
      <c r="J89" s="32"/>
      <c r="K89" s="51"/>
    </row>
    <row r="90" spans="1:11">
      <c r="B90" s="9" t="s">
        <v>67</v>
      </c>
      <c r="C90" s="18"/>
      <c r="D90" s="33"/>
      <c r="E90" s="33"/>
      <c r="F90" s="33"/>
      <c r="G90" s="33"/>
      <c r="I90" s="71"/>
      <c r="J90" s="32"/>
      <c r="K90" s="51"/>
    </row>
    <row r="91" spans="1:11">
      <c r="B91" s="9"/>
      <c r="C91" s="18"/>
      <c r="D91" s="33"/>
      <c r="E91" s="33"/>
      <c r="F91" s="33"/>
      <c r="G91" s="33"/>
      <c r="I91" s="71"/>
      <c r="J91" s="32"/>
      <c r="K91" s="51"/>
    </row>
    <row r="92" spans="1:11">
      <c r="A92" t="s">
        <v>87</v>
      </c>
      <c r="B92" s="5" t="s">
        <v>68</v>
      </c>
      <c r="C92" s="17">
        <v>26570250</v>
      </c>
      <c r="D92" s="33">
        <v>266190.78947368421</v>
      </c>
      <c r="E92" s="33">
        <v>252881.25</v>
      </c>
      <c r="F92" s="33">
        <v>8850.84375</v>
      </c>
      <c r="G92" s="33">
        <v>3628.8459374999998</v>
      </c>
      <c r="I92" s="71"/>
      <c r="J92" s="32"/>
      <c r="K92" s="51"/>
    </row>
    <row r="93" spans="1:11">
      <c r="A93" t="s">
        <v>88</v>
      </c>
      <c r="B93" s="5" t="s">
        <v>69</v>
      </c>
      <c r="C93" s="73">
        <v>26570260</v>
      </c>
      <c r="D93" s="33">
        <v>282243.42105263157</v>
      </c>
      <c r="E93" s="33">
        <v>268131.25</v>
      </c>
      <c r="F93" s="33">
        <v>9384.59375</v>
      </c>
      <c r="G93" s="33">
        <v>3847.6834374999999</v>
      </c>
      <c r="I93" s="71"/>
      <c r="J93" s="32"/>
      <c r="K93" s="51"/>
    </row>
    <row r="94" spans="1:11">
      <c r="A94" t="s">
        <v>171</v>
      </c>
      <c r="B94" s="5" t="s">
        <v>173</v>
      </c>
      <c r="C94" s="73">
        <v>26570270</v>
      </c>
      <c r="D94" s="33">
        <v>328152.63157894736</v>
      </c>
      <c r="E94" s="33">
        <v>311745</v>
      </c>
      <c r="F94" s="33">
        <v>10911.075000000001</v>
      </c>
      <c r="G94" s="33">
        <v>4473.5407500000001</v>
      </c>
      <c r="I94" s="71"/>
      <c r="J94" s="32"/>
      <c r="K94" s="51"/>
    </row>
    <row r="95" spans="1:11">
      <c r="A95" t="s">
        <v>172</v>
      </c>
      <c r="B95" s="5" t="s">
        <v>174</v>
      </c>
      <c r="C95" s="73">
        <v>26570280</v>
      </c>
      <c r="D95" s="33">
        <v>343942.10526315792</v>
      </c>
      <c r="E95" s="33">
        <v>326745</v>
      </c>
      <c r="F95" s="33">
        <v>11436.075000000001</v>
      </c>
      <c r="G95" s="33">
        <v>4688.7907500000001</v>
      </c>
      <c r="I95" s="71"/>
      <c r="J95" s="32"/>
      <c r="K95" s="51"/>
    </row>
    <row r="96" spans="1:11">
      <c r="B96" s="6" t="s">
        <v>22</v>
      </c>
      <c r="C96" s="18"/>
      <c r="D96" s="33"/>
      <c r="E96" s="33"/>
      <c r="F96" s="33"/>
      <c r="G96" s="33"/>
      <c r="I96" s="71"/>
      <c r="J96" s="32"/>
      <c r="K96" s="51"/>
    </row>
    <row r="97" spans="1:11">
      <c r="B97" s="10" t="s">
        <v>21</v>
      </c>
      <c r="C97" s="18"/>
      <c r="D97" s="33"/>
      <c r="E97" s="33"/>
      <c r="F97" s="33"/>
      <c r="G97" s="33"/>
      <c r="I97" s="71"/>
      <c r="J97" s="32"/>
      <c r="K97" s="51"/>
    </row>
    <row r="98" spans="1:11">
      <c r="B98" s="10"/>
      <c r="C98" s="18"/>
      <c r="D98" s="33"/>
      <c r="E98" s="33"/>
      <c r="F98" s="33"/>
      <c r="G98" s="33"/>
      <c r="I98" s="71"/>
      <c r="J98" s="32"/>
      <c r="K98" s="51"/>
    </row>
    <row r="99" spans="1:11">
      <c r="B99" s="7"/>
      <c r="C99" s="18"/>
      <c r="D99" s="33"/>
      <c r="E99" s="33"/>
      <c r="F99" s="33"/>
      <c r="G99" s="33"/>
      <c r="I99" s="71"/>
      <c r="J99" s="32"/>
      <c r="K99" s="51"/>
    </row>
    <row r="100" spans="1:11" hidden="1">
      <c r="B100" s="9" t="s">
        <v>45</v>
      </c>
      <c r="C100" s="16"/>
      <c r="D100" s="33"/>
      <c r="E100" s="33"/>
      <c r="F100" s="33"/>
      <c r="G100" s="33"/>
      <c r="I100" s="71"/>
      <c r="J100" s="32"/>
      <c r="K100" s="51"/>
    </row>
    <row r="101" spans="1:11" hidden="1">
      <c r="B101" s="9"/>
      <c r="C101" s="16"/>
      <c r="D101" s="33"/>
      <c r="E101" s="33"/>
      <c r="F101" s="33"/>
      <c r="G101" s="33"/>
      <c r="I101" s="71"/>
      <c r="J101" s="32"/>
      <c r="K101" s="51"/>
    </row>
    <row r="102" spans="1:11" hidden="1">
      <c r="A102" t="s">
        <v>89</v>
      </c>
      <c r="B102" s="5" t="s">
        <v>54</v>
      </c>
      <c r="C102" s="17">
        <v>26551550</v>
      </c>
      <c r="D102" s="33">
        <v>200057.89</v>
      </c>
      <c r="E102" s="33" t="e">
        <v>#REF!</v>
      </c>
      <c r="F102" s="33" t="e">
        <v>#REF!</v>
      </c>
      <c r="G102" s="33" t="e">
        <v>#REF!</v>
      </c>
      <c r="I102" s="71"/>
      <c r="J102" s="32"/>
      <c r="K102" s="51"/>
    </row>
    <row r="103" spans="1:11" hidden="1">
      <c r="A103" t="s">
        <v>90</v>
      </c>
      <c r="B103" s="5" t="s">
        <v>55</v>
      </c>
      <c r="C103" s="17">
        <v>26551600</v>
      </c>
      <c r="D103" s="33">
        <v>224531.58</v>
      </c>
      <c r="E103" s="33" t="e">
        <v>#REF!</v>
      </c>
      <c r="F103" s="33" t="e">
        <v>#REF!</v>
      </c>
      <c r="G103" s="33" t="e">
        <v>#REF!</v>
      </c>
      <c r="I103" s="71"/>
      <c r="J103" s="32"/>
      <c r="K103" s="51"/>
    </row>
    <row r="104" spans="1:11" hidden="1">
      <c r="A104" t="s">
        <v>91</v>
      </c>
      <c r="B104" s="5" t="s">
        <v>56</v>
      </c>
      <c r="C104" s="17">
        <v>26551610</v>
      </c>
      <c r="D104" s="33">
        <v>232426.32</v>
      </c>
      <c r="E104" s="33" t="e">
        <v>#REF!</v>
      </c>
      <c r="F104" s="33" t="e">
        <v>#REF!</v>
      </c>
      <c r="G104" s="33" t="e">
        <v>#REF!</v>
      </c>
      <c r="I104" s="71"/>
      <c r="J104" s="32"/>
      <c r="K104" s="51"/>
    </row>
    <row r="105" spans="1:11" hidden="1">
      <c r="B105" s="26" t="s">
        <v>22</v>
      </c>
      <c r="C105" s="15"/>
      <c r="D105" s="33"/>
      <c r="E105" s="33"/>
      <c r="F105" s="33"/>
      <c r="G105" s="33"/>
      <c r="I105" s="71"/>
      <c r="J105" s="32"/>
      <c r="K105" s="51"/>
    </row>
    <row r="106" spans="1:11" hidden="1">
      <c r="B106" s="10" t="s">
        <v>21</v>
      </c>
      <c r="C106" s="15"/>
      <c r="D106" s="33"/>
      <c r="E106" s="33"/>
      <c r="F106" s="33"/>
      <c r="G106" s="33"/>
      <c r="I106" s="71"/>
      <c r="J106" s="32"/>
      <c r="K106" s="51"/>
    </row>
    <row r="107" spans="1:11" hidden="1">
      <c r="B107" s="22"/>
      <c r="C107" s="18"/>
      <c r="D107" s="33"/>
      <c r="E107" s="33"/>
      <c r="F107" s="33"/>
      <c r="G107" s="33"/>
      <c r="I107" s="71"/>
      <c r="J107" s="32"/>
      <c r="K107" s="51"/>
    </row>
    <row r="108" spans="1:11">
      <c r="B108" s="9" t="s">
        <v>150</v>
      </c>
      <c r="C108" s="19"/>
      <c r="D108" s="33"/>
      <c r="E108" s="33"/>
      <c r="F108" s="33"/>
      <c r="G108" s="33"/>
      <c r="I108" s="71"/>
      <c r="J108" s="32"/>
      <c r="K108" s="51"/>
    </row>
    <row r="109" spans="1:11">
      <c r="B109" s="9"/>
      <c r="C109" s="19"/>
      <c r="D109" s="33"/>
      <c r="E109" s="33"/>
      <c r="F109" s="33"/>
      <c r="G109" s="33"/>
      <c r="I109" s="71"/>
      <c r="J109" s="32"/>
      <c r="K109" s="51"/>
    </row>
    <row r="110" spans="1:11">
      <c r="A110" t="s">
        <v>148</v>
      </c>
      <c r="B110" s="5" t="s">
        <v>152</v>
      </c>
      <c r="C110" s="17">
        <v>26551551</v>
      </c>
      <c r="D110" s="33">
        <v>245257.89473684214</v>
      </c>
      <c r="E110" s="33">
        <v>232995.00000000003</v>
      </c>
      <c r="F110" s="33">
        <v>8154.8250000000016</v>
      </c>
      <c r="G110" s="33">
        <v>3343.4782500000006</v>
      </c>
      <c r="I110" s="71"/>
      <c r="J110" s="32"/>
      <c r="K110" s="51"/>
    </row>
    <row r="111" spans="1:11">
      <c r="A111" t="s">
        <v>149</v>
      </c>
      <c r="B111" s="5" t="s">
        <v>151</v>
      </c>
      <c r="C111" s="17">
        <v>26551560</v>
      </c>
      <c r="D111" s="33">
        <v>261047.36842105264</v>
      </c>
      <c r="E111" s="33">
        <v>247995</v>
      </c>
      <c r="F111" s="33">
        <v>8679.8250000000007</v>
      </c>
      <c r="G111" s="33">
        <v>3558.7282500000001</v>
      </c>
      <c r="I111" s="71"/>
      <c r="J111" s="32"/>
      <c r="K111" s="51"/>
    </row>
    <row r="112" spans="1:11">
      <c r="A112" t="s">
        <v>191</v>
      </c>
      <c r="B112" s="5" t="s">
        <v>193</v>
      </c>
      <c r="C112" s="73">
        <v>26551570</v>
      </c>
      <c r="D112" s="33">
        <v>257100</v>
      </c>
      <c r="E112" s="33">
        <v>244245</v>
      </c>
      <c r="F112" s="33">
        <v>8548.5750000000007</v>
      </c>
      <c r="G112" s="33">
        <v>3504.9157500000001</v>
      </c>
      <c r="I112" s="71"/>
      <c r="J112" s="32"/>
      <c r="K112" s="51"/>
    </row>
    <row r="113" spans="1:11">
      <c r="A113" t="s">
        <v>192</v>
      </c>
      <c r="B113" s="5" t="s">
        <v>194</v>
      </c>
      <c r="C113" s="73">
        <v>26551580</v>
      </c>
      <c r="D113" s="33">
        <v>268942.10526315792</v>
      </c>
      <c r="E113" s="33">
        <v>255495</v>
      </c>
      <c r="F113" s="33">
        <v>8942.3250000000007</v>
      </c>
      <c r="G113" s="33">
        <v>3666.3532500000001</v>
      </c>
      <c r="I113" s="71"/>
      <c r="J113" s="32"/>
      <c r="K113" s="51"/>
    </row>
    <row r="114" spans="1:11">
      <c r="B114" s="26" t="s">
        <v>22</v>
      </c>
      <c r="C114" s="19"/>
      <c r="D114" s="33"/>
      <c r="E114" s="33"/>
      <c r="F114" s="33"/>
      <c r="G114" s="33"/>
      <c r="I114" s="71"/>
      <c r="J114" s="32"/>
      <c r="K114" s="51"/>
    </row>
    <row r="115" spans="1:11">
      <c r="B115" s="10" t="s">
        <v>21</v>
      </c>
      <c r="C115" s="19"/>
      <c r="D115" s="33"/>
      <c r="E115" s="33"/>
      <c r="F115" s="33"/>
      <c r="G115" s="33"/>
      <c r="I115" s="71"/>
      <c r="J115" s="32"/>
      <c r="K115" s="51"/>
    </row>
    <row r="116" spans="1:11">
      <c r="B116" s="11"/>
      <c r="C116" s="19"/>
      <c r="D116" s="33"/>
      <c r="E116" s="33"/>
      <c r="F116" s="33"/>
      <c r="G116" s="33"/>
      <c r="I116" s="71"/>
      <c r="J116" s="32"/>
      <c r="K116" s="51"/>
    </row>
    <row r="117" spans="1:11" hidden="1">
      <c r="B117" s="12" t="s">
        <v>24</v>
      </c>
      <c r="C117" s="19"/>
      <c r="D117" s="33"/>
      <c r="E117" s="33"/>
      <c r="F117" s="33"/>
      <c r="G117" s="33"/>
      <c r="I117" s="71"/>
      <c r="J117" s="32"/>
      <c r="K117" s="51"/>
    </row>
    <row r="118" spans="1:11" hidden="1">
      <c r="B118" s="13"/>
      <c r="C118" s="20"/>
      <c r="D118" s="33"/>
      <c r="E118" s="33"/>
      <c r="F118" s="33"/>
      <c r="G118" s="33"/>
      <c r="I118" s="71"/>
      <c r="J118" s="32"/>
      <c r="K118" s="51"/>
    </row>
    <row r="119" spans="1:11" hidden="1">
      <c r="A119" t="s">
        <v>92</v>
      </c>
      <c r="B119" s="5" t="s">
        <v>71</v>
      </c>
      <c r="C119" s="17">
        <v>26555890</v>
      </c>
      <c r="D119" s="33" t="e">
        <v>#N/A</v>
      </c>
      <c r="E119" s="33" t="e">
        <v>#REF!</v>
      </c>
      <c r="F119" s="33" t="e">
        <v>#REF!</v>
      </c>
      <c r="G119" s="33" t="e">
        <v>#REF!</v>
      </c>
      <c r="I119" s="71"/>
      <c r="J119" s="32"/>
      <c r="K119" s="51"/>
    </row>
    <row r="120" spans="1:11" hidden="1">
      <c r="B120" s="26" t="s">
        <v>22</v>
      </c>
      <c r="C120" s="15"/>
      <c r="D120" s="33"/>
      <c r="E120" s="33"/>
      <c r="F120" s="33"/>
      <c r="G120" s="33"/>
      <c r="I120" s="71"/>
      <c r="J120" s="32"/>
      <c r="K120" s="51"/>
    </row>
    <row r="121" spans="1:11" hidden="1">
      <c r="B121" s="10" t="s">
        <v>21</v>
      </c>
      <c r="C121" s="15"/>
      <c r="D121" s="33"/>
      <c r="E121" s="33"/>
      <c r="F121" s="33"/>
      <c r="G121" s="33"/>
      <c r="I121" s="71"/>
      <c r="J121" s="32"/>
      <c r="K121" s="51"/>
    </row>
    <row r="122" spans="1:11" hidden="1">
      <c r="B122" s="10"/>
      <c r="C122" s="15"/>
      <c r="D122" s="33"/>
      <c r="E122" s="33"/>
      <c r="F122" s="33"/>
      <c r="G122" s="33"/>
      <c r="I122" s="71"/>
      <c r="J122" s="32"/>
      <c r="K122" s="51"/>
    </row>
    <row r="123" spans="1:11" hidden="1">
      <c r="B123" s="10"/>
      <c r="C123" s="15"/>
      <c r="D123" s="33"/>
      <c r="E123" s="33"/>
      <c r="F123" s="33"/>
      <c r="G123" s="33"/>
      <c r="I123" s="71"/>
      <c r="J123" s="32"/>
      <c r="K123" s="51"/>
    </row>
    <row r="124" spans="1:11">
      <c r="B124" s="12" t="s">
        <v>15</v>
      </c>
      <c r="C124" s="19"/>
      <c r="D124" s="33"/>
      <c r="E124" s="33"/>
      <c r="F124" s="33"/>
      <c r="G124" s="33"/>
      <c r="I124" s="71"/>
      <c r="J124" s="32"/>
      <c r="K124" s="51"/>
    </row>
    <row r="125" spans="1:11">
      <c r="B125" s="13"/>
      <c r="C125" s="20"/>
      <c r="D125" s="33"/>
      <c r="E125" s="33"/>
      <c r="F125" s="33"/>
      <c r="G125" s="33"/>
      <c r="I125" s="71"/>
      <c r="J125" s="32"/>
      <c r="K125" s="51"/>
    </row>
    <row r="126" spans="1:11">
      <c r="A126" t="s">
        <v>93</v>
      </c>
      <c r="B126" s="13" t="s">
        <v>16</v>
      </c>
      <c r="C126" s="17">
        <v>26545400</v>
      </c>
      <c r="D126" s="33">
        <v>381389.03508771933</v>
      </c>
      <c r="E126" s="33">
        <v>362319.58333333337</v>
      </c>
      <c r="F126" s="33">
        <v>12681.185416666669</v>
      </c>
      <c r="G126" s="33">
        <v>5199.2860208333341</v>
      </c>
      <c r="I126" s="71"/>
      <c r="J126" s="32"/>
      <c r="K126" s="51"/>
    </row>
    <row r="127" spans="1:11">
      <c r="A127" t="s">
        <v>94</v>
      </c>
      <c r="B127" s="13" t="s">
        <v>20</v>
      </c>
      <c r="C127" s="17">
        <v>26545410</v>
      </c>
      <c r="D127" s="33">
        <v>448121.49122807023</v>
      </c>
      <c r="E127" s="33">
        <v>425715.41666666669</v>
      </c>
      <c r="F127" s="33">
        <v>14900.039583333335</v>
      </c>
      <c r="G127" s="33">
        <v>6109.0162291666666</v>
      </c>
      <c r="I127" s="71"/>
      <c r="J127" s="32"/>
      <c r="K127" s="51"/>
    </row>
    <row r="128" spans="1:11">
      <c r="A128" t="s">
        <v>95</v>
      </c>
      <c r="B128" s="13" t="s">
        <v>29</v>
      </c>
      <c r="C128" s="17">
        <v>26545530</v>
      </c>
      <c r="D128" s="33">
        <v>386587.71929824568</v>
      </c>
      <c r="E128" s="33">
        <v>367258.33333333337</v>
      </c>
      <c r="F128" s="33">
        <v>12854.04166666667</v>
      </c>
      <c r="G128" s="33">
        <v>5270.1570833333344</v>
      </c>
      <c r="I128" s="71"/>
      <c r="J128" s="32"/>
      <c r="K128" s="51"/>
    </row>
    <row r="129" spans="1:11">
      <c r="B129" s="10" t="s">
        <v>22</v>
      </c>
      <c r="C129" s="15"/>
      <c r="D129" s="33"/>
      <c r="E129" s="33"/>
      <c r="F129" s="33"/>
      <c r="G129" s="33"/>
      <c r="I129" s="71"/>
      <c r="J129" s="32"/>
      <c r="K129" s="51"/>
    </row>
    <row r="130" spans="1:11">
      <c r="B130" s="10" t="s">
        <v>21</v>
      </c>
      <c r="C130" s="15"/>
      <c r="D130" s="33"/>
      <c r="E130" s="33"/>
      <c r="F130" s="33"/>
      <c r="G130" s="33"/>
      <c r="I130" s="71"/>
      <c r="J130" s="32"/>
      <c r="K130" s="51"/>
    </row>
    <row r="131" spans="1:11">
      <c r="B131" s="10"/>
      <c r="C131" s="15"/>
      <c r="D131" s="33"/>
      <c r="E131" s="33"/>
      <c r="F131" s="33"/>
      <c r="G131" s="33"/>
      <c r="I131" s="71"/>
      <c r="J131" s="32"/>
      <c r="K131" s="51"/>
    </row>
    <row r="132" spans="1:11">
      <c r="B132" s="12" t="s">
        <v>205</v>
      </c>
      <c r="C132" s="19"/>
      <c r="D132" s="33"/>
      <c r="E132" s="33"/>
      <c r="F132" s="33"/>
      <c r="G132" s="33"/>
      <c r="I132" s="71"/>
      <c r="J132" s="32"/>
      <c r="K132" s="51"/>
    </row>
    <row r="133" spans="1:11">
      <c r="B133" s="13"/>
      <c r="C133" s="20"/>
      <c r="D133" s="33"/>
      <c r="E133" s="33"/>
      <c r="F133" s="33"/>
      <c r="G133" s="33"/>
      <c r="I133" s="71"/>
      <c r="J133" s="32"/>
      <c r="K133" s="51"/>
    </row>
    <row r="134" spans="1:11">
      <c r="A134" t="s">
        <v>206</v>
      </c>
      <c r="B134" s="13" t="s">
        <v>209</v>
      </c>
      <c r="C134" s="17">
        <v>26545400</v>
      </c>
      <c r="D134" s="33">
        <v>393165.35087719304</v>
      </c>
      <c r="E134" s="33">
        <v>373507.08333333337</v>
      </c>
      <c r="F134" s="33">
        <v>13072.747916666669</v>
      </c>
      <c r="G134" s="33">
        <v>5359.8266458333337</v>
      </c>
      <c r="I134" s="71"/>
      <c r="J134" s="32"/>
      <c r="K134" s="51"/>
    </row>
    <row r="135" spans="1:11">
      <c r="A135" t="s">
        <v>207</v>
      </c>
      <c r="B135" s="13" t="s">
        <v>210</v>
      </c>
      <c r="C135" s="17">
        <v>26545411</v>
      </c>
      <c r="D135" s="33">
        <v>483450.43859649129</v>
      </c>
      <c r="E135" s="33">
        <v>459277.91666666669</v>
      </c>
      <c r="F135" s="33">
        <v>16074.727083333335</v>
      </c>
      <c r="G135" s="33">
        <v>6590.6381041666673</v>
      </c>
      <c r="I135" s="71"/>
      <c r="J135" s="32"/>
      <c r="K135" s="51"/>
    </row>
    <row r="136" spans="1:11">
      <c r="A136" t="s">
        <v>208</v>
      </c>
      <c r="B136" s="13" t="s">
        <v>211</v>
      </c>
      <c r="C136" s="17">
        <v>26545530</v>
      </c>
      <c r="D136" s="33">
        <v>405885.96491228073</v>
      </c>
      <c r="E136" s="33">
        <v>385591.66666666669</v>
      </c>
      <c r="F136" s="33">
        <v>13495.708333333336</v>
      </c>
      <c r="G136" s="33">
        <v>5533.2404166666674</v>
      </c>
      <c r="I136" s="71"/>
      <c r="J136" s="32"/>
      <c r="K136" s="51"/>
    </row>
    <row r="137" spans="1:11">
      <c r="B137" s="10" t="s">
        <v>22</v>
      </c>
      <c r="C137" s="15"/>
      <c r="D137" s="33"/>
      <c r="E137" s="33"/>
      <c r="F137" s="33"/>
      <c r="G137" s="33"/>
      <c r="I137" s="71"/>
      <c r="J137" s="32"/>
      <c r="K137" s="51"/>
    </row>
    <row r="138" spans="1:11">
      <c r="B138" s="10" t="s">
        <v>21</v>
      </c>
      <c r="C138" s="15"/>
      <c r="D138" s="33"/>
      <c r="E138" s="33"/>
      <c r="F138" s="33"/>
      <c r="G138" s="33"/>
      <c r="I138" s="71"/>
      <c r="J138" s="32"/>
      <c r="K138" s="51"/>
    </row>
    <row r="139" spans="1:11">
      <c r="B139" s="10"/>
      <c r="C139" s="15"/>
      <c r="D139" s="33"/>
      <c r="E139" s="33"/>
      <c r="F139" s="33"/>
      <c r="G139" s="33"/>
      <c r="I139" s="71"/>
      <c r="J139" s="32"/>
      <c r="K139" s="51"/>
    </row>
    <row r="140" spans="1:11">
      <c r="B140" s="28" t="s">
        <v>9</v>
      </c>
      <c r="C140" s="15"/>
      <c r="D140" s="33"/>
      <c r="E140" s="33"/>
      <c r="F140" s="33"/>
      <c r="G140" s="33"/>
      <c r="I140" s="71"/>
      <c r="J140" s="32"/>
      <c r="K140" s="51"/>
    </row>
    <row r="141" spans="1:11">
      <c r="B141" s="27"/>
      <c r="C141" s="18"/>
      <c r="D141" s="45"/>
      <c r="E141" s="45"/>
      <c r="F141" s="45"/>
      <c r="G141" s="45"/>
      <c r="I141" s="71"/>
      <c r="J141" s="32"/>
      <c r="K141" s="51"/>
    </row>
    <row r="142" spans="1:11" ht="14.25">
      <c r="B142" s="34" t="s">
        <v>10</v>
      </c>
      <c r="C142" s="35"/>
      <c r="D142" s="42">
        <v>0</v>
      </c>
      <c r="E142" s="42"/>
      <c r="F142" s="42">
        <v>0</v>
      </c>
      <c r="G142" s="42">
        <v>0</v>
      </c>
      <c r="I142" s="71"/>
      <c r="J142" s="32"/>
      <c r="K142" s="51"/>
    </row>
    <row r="143" spans="1:11">
      <c r="B143" s="3"/>
      <c r="C143" s="3"/>
      <c r="D143" s="38"/>
      <c r="E143" s="38"/>
      <c r="F143" s="40"/>
      <c r="G143" s="40"/>
      <c r="I143" s="71"/>
      <c r="J143" s="32"/>
      <c r="K143" s="51"/>
    </row>
    <row r="144" spans="1:11">
      <c r="B144" s="9" t="s">
        <v>116</v>
      </c>
      <c r="C144" s="15"/>
      <c r="D144" s="33"/>
      <c r="E144" s="33"/>
      <c r="F144" s="33"/>
      <c r="G144" s="33"/>
      <c r="I144" s="71"/>
      <c r="J144" s="32"/>
      <c r="K144" s="51"/>
    </row>
    <row r="145" spans="1:11">
      <c r="B145" s="10"/>
      <c r="C145" s="15"/>
      <c r="D145" s="33"/>
      <c r="E145" s="33"/>
      <c r="F145" s="33"/>
      <c r="G145" s="33"/>
      <c r="I145" s="71"/>
      <c r="J145" s="32"/>
      <c r="K145" s="51"/>
    </row>
    <row r="146" spans="1:11">
      <c r="A146" t="s">
        <v>110</v>
      </c>
      <c r="B146" s="13" t="s">
        <v>46</v>
      </c>
      <c r="C146" s="17">
        <v>26569101</v>
      </c>
      <c r="D146" s="33">
        <v>275652.19298245618</v>
      </c>
      <c r="E146" s="33">
        <v>261869.58333333337</v>
      </c>
      <c r="F146" s="33">
        <v>9165.435416666669</v>
      </c>
      <c r="G146" s="33">
        <v>3757.8285208333341</v>
      </c>
      <c r="I146" s="71"/>
      <c r="J146" s="32"/>
      <c r="K146" s="51"/>
    </row>
    <row r="147" spans="1:11">
      <c r="A147" t="s">
        <v>175</v>
      </c>
      <c r="B147" s="13" t="s">
        <v>180</v>
      </c>
      <c r="C147" s="17">
        <v>26569101</v>
      </c>
      <c r="D147" s="33">
        <v>292139.03508771933</v>
      </c>
      <c r="E147" s="33">
        <v>277532.08333333337</v>
      </c>
      <c r="F147" s="33">
        <v>9713.622916666669</v>
      </c>
      <c r="G147" s="33">
        <v>3982.5853958333341</v>
      </c>
      <c r="I147" s="71"/>
      <c r="J147" s="32"/>
      <c r="K147" s="51"/>
    </row>
    <row r="148" spans="1:11">
      <c r="A148" t="s">
        <v>146</v>
      </c>
      <c r="B148" s="13" t="s">
        <v>147</v>
      </c>
      <c r="C148" s="17">
        <v>26569106</v>
      </c>
      <c r="D148" s="33">
        <v>288213.59649122809</v>
      </c>
      <c r="E148" s="33">
        <v>273802.91666666669</v>
      </c>
      <c r="F148" s="33">
        <v>9583.102083333335</v>
      </c>
      <c r="G148" s="33">
        <v>3929.071854166667</v>
      </c>
      <c r="I148" s="71"/>
      <c r="J148" s="32"/>
      <c r="K148" s="51"/>
    </row>
    <row r="149" spans="1:11">
      <c r="A149" t="s">
        <v>176</v>
      </c>
      <c r="B149" s="13" t="s">
        <v>179</v>
      </c>
      <c r="C149" s="17">
        <v>26569106</v>
      </c>
      <c r="D149" s="33">
        <v>304700.43859649124</v>
      </c>
      <c r="E149" s="33">
        <v>289465.41666666669</v>
      </c>
      <c r="F149" s="33">
        <v>10131.289583333335</v>
      </c>
      <c r="G149" s="33">
        <v>4153.8287291666675</v>
      </c>
      <c r="I149" s="71"/>
      <c r="J149" s="32"/>
      <c r="K149" s="51"/>
    </row>
    <row r="150" spans="1:11">
      <c r="A150" t="s">
        <v>114</v>
      </c>
      <c r="B150" s="13" t="s">
        <v>118</v>
      </c>
      <c r="C150" s="17">
        <v>26569111</v>
      </c>
      <c r="D150" s="33">
        <v>308625.87719298247</v>
      </c>
      <c r="E150" s="33">
        <v>293194.58333333331</v>
      </c>
      <c r="F150" s="33">
        <v>10261.810416666667</v>
      </c>
      <c r="G150" s="33">
        <v>4207.3422708333337</v>
      </c>
      <c r="I150" s="71"/>
      <c r="J150" s="32"/>
      <c r="K150" s="51"/>
    </row>
    <row r="151" spans="1:11">
      <c r="A151" t="s">
        <v>167</v>
      </c>
      <c r="B151" s="13" t="s">
        <v>162</v>
      </c>
      <c r="C151" s="17">
        <v>26569111</v>
      </c>
      <c r="D151" s="33">
        <v>320402.19298245618</v>
      </c>
      <c r="E151" s="33">
        <v>304382.08333333337</v>
      </c>
      <c r="F151" s="33">
        <v>10653.372916666669</v>
      </c>
      <c r="G151" s="33">
        <v>4367.8828958333343</v>
      </c>
      <c r="I151" s="71"/>
      <c r="J151" s="32"/>
      <c r="K151" s="51"/>
    </row>
    <row r="152" spans="1:11">
      <c r="A152" t="s">
        <v>113</v>
      </c>
      <c r="B152" s="13" t="s">
        <v>119</v>
      </c>
      <c r="C152" s="17">
        <v>26569135</v>
      </c>
      <c r="D152" s="33">
        <v>328253.07017543865</v>
      </c>
      <c r="E152" s="33">
        <v>311840.41666666669</v>
      </c>
      <c r="F152" s="33">
        <v>10914.414583333335</v>
      </c>
      <c r="G152" s="33">
        <v>4474.9099791666667</v>
      </c>
      <c r="I152" s="71"/>
      <c r="J152" s="32"/>
      <c r="K152" s="51"/>
    </row>
    <row r="153" spans="1:11">
      <c r="A153" t="s">
        <v>168</v>
      </c>
      <c r="B153" s="13" t="s">
        <v>163</v>
      </c>
      <c r="C153" s="17">
        <v>26569135</v>
      </c>
      <c r="D153" s="33">
        <v>340029.3859649123</v>
      </c>
      <c r="E153" s="33">
        <v>323027.91666666669</v>
      </c>
      <c r="F153" s="33">
        <v>11305.977083333335</v>
      </c>
      <c r="G153" s="33">
        <v>4635.4506041666673</v>
      </c>
      <c r="I153" s="71"/>
      <c r="J153" s="32"/>
      <c r="K153" s="51"/>
    </row>
    <row r="154" spans="1:11">
      <c r="A154" t="s">
        <v>153</v>
      </c>
      <c r="B154" s="13" t="s">
        <v>158</v>
      </c>
      <c r="C154" s="17">
        <v>26569050</v>
      </c>
      <c r="D154" s="33">
        <v>296849.56140350882</v>
      </c>
      <c r="E154" s="33">
        <v>282007.08333333337</v>
      </c>
      <c r="F154" s="33">
        <v>9870.247916666669</v>
      </c>
      <c r="G154" s="33">
        <v>4046.8016458333341</v>
      </c>
      <c r="I154" s="71"/>
      <c r="J154" s="32"/>
      <c r="K154" s="51"/>
    </row>
    <row r="155" spans="1:11">
      <c r="A155" t="s">
        <v>177</v>
      </c>
      <c r="B155" s="13" t="s">
        <v>178</v>
      </c>
      <c r="C155" s="17">
        <v>26569050</v>
      </c>
      <c r="D155" s="33">
        <v>312551.31578947371</v>
      </c>
      <c r="E155" s="33">
        <v>296923.75</v>
      </c>
      <c r="F155" s="33">
        <v>10392.331250000001</v>
      </c>
      <c r="G155" s="33">
        <v>4260.8558125</v>
      </c>
      <c r="I155" s="71"/>
      <c r="J155" s="32"/>
      <c r="K155" s="51"/>
    </row>
    <row r="156" spans="1:11">
      <c r="A156" t="s">
        <v>111</v>
      </c>
      <c r="B156" s="13" t="s">
        <v>115</v>
      </c>
      <c r="C156" s="17">
        <v>26569156</v>
      </c>
      <c r="D156" s="33">
        <v>352590.78947368421</v>
      </c>
      <c r="E156" s="33">
        <v>334961.25</v>
      </c>
      <c r="F156" s="33">
        <v>11723.643750000001</v>
      </c>
      <c r="G156" s="33">
        <v>4806.6939375000002</v>
      </c>
      <c r="I156" s="71"/>
      <c r="J156" s="32"/>
      <c r="K156" s="51"/>
    </row>
    <row r="157" spans="1:11">
      <c r="A157" s="50" t="s">
        <v>181</v>
      </c>
      <c r="B157" s="13" t="s">
        <v>183</v>
      </c>
      <c r="C157" s="17">
        <v>26569156</v>
      </c>
      <c r="D157" s="33">
        <v>368292.54385964916</v>
      </c>
      <c r="E157" s="33">
        <v>349877.91666666669</v>
      </c>
      <c r="F157" s="33">
        <v>12245.727083333335</v>
      </c>
      <c r="G157" s="33">
        <v>5020.748104166667</v>
      </c>
      <c r="I157" s="71"/>
      <c r="J157" s="32"/>
      <c r="K157" s="51"/>
    </row>
    <row r="158" spans="1:11">
      <c r="A158" t="s">
        <v>112</v>
      </c>
      <c r="B158" s="13" t="s">
        <v>117</v>
      </c>
      <c r="C158" s="17">
        <v>26569161</v>
      </c>
      <c r="D158" s="33">
        <v>401266.22807017551</v>
      </c>
      <c r="E158" s="33">
        <v>381202.91666666669</v>
      </c>
      <c r="F158" s="33">
        <v>13342.102083333335</v>
      </c>
      <c r="G158" s="33">
        <v>5470.261854166667</v>
      </c>
      <c r="I158" s="71"/>
      <c r="J158" s="32"/>
      <c r="K158" s="51"/>
    </row>
    <row r="159" spans="1:11">
      <c r="A159" s="50" t="s">
        <v>182</v>
      </c>
      <c r="B159" s="13" t="s">
        <v>184</v>
      </c>
      <c r="C159" s="17">
        <v>26569161</v>
      </c>
      <c r="D159" s="33">
        <v>416967.98245614039</v>
      </c>
      <c r="E159" s="33">
        <v>396119.58333333337</v>
      </c>
      <c r="F159" s="33">
        <v>13864.185416666669</v>
      </c>
      <c r="G159" s="33">
        <v>5684.3160208333338</v>
      </c>
      <c r="I159" s="71"/>
      <c r="J159" s="32"/>
      <c r="K159" s="51"/>
    </row>
    <row r="160" spans="1:11">
      <c r="B160" s="10" t="s">
        <v>30</v>
      </c>
      <c r="C160" s="15"/>
      <c r="D160" s="33"/>
      <c r="E160" s="33"/>
      <c r="F160" s="33"/>
      <c r="G160" s="33"/>
      <c r="I160" s="71"/>
      <c r="J160" s="32"/>
      <c r="K160" s="51"/>
    </row>
    <row r="161" spans="1:11">
      <c r="B161" s="10" t="s">
        <v>21</v>
      </c>
      <c r="C161" s="15"/>
      <c r="D161" s="33"/>
      <c r="E161" s="33"/>
      <c r="F161" s="33"/>
      <c r="G161" s="33"/>
      <c r="I161" s="71"/>
      <c r="J161" s="32"/>
      <c r="K161" s="51"/>
    </row>
    <row r="162" spans="1:11">
      <c r="B162" s="10"/>
      <c r="C162" s="15"/>
      <c r="D162" s="33"/>
      <c r="E162" s="33"/>
      <c r="F162" s="33"/>
      <c r="G162" s="33"/>
      <c r="I162" s="71"/>
      <c r="J162" s="32"/>
      <c r="K162" s="51"/>
    </row>
    <row r="163" spans="1:11">
      <c r="B163" s="9" t="s">
        <v>220</v>
      </c>
      <c r="C163" s="15"/>
      <c r="D163" s="33"/>
      <c r="E163" s="33"/>
      <c r="F163" s="33"/>
      <c r="G163" s="33"/>
      <c r="I163" s="71"/>
      <c r="J163" s="32"/>
      <c r="K163" s="51"/>
    </row>
    <row r="164" spans="1:11">
      <c r="B164" s="10"/>
      <c r="C164" s="15"/>
      <c r="D164" s="33"/>
      <c r="E164" s="33"/>
      <c r="F164" s="33"/>
      <c r="G164" s="33"/>
      <c r="I164" s="71"/>
      <c r="J164" s="32"/>
      <c r="K164" s="51"/>
    </row>
    <row r="165" spans="1:11">
      <c r="A165" t="s">
        <v>221</v>
      </c>
      <c r="B165" s="13" t="s">
        <v>226</v>
      </c>
      <c r="C165" s="17">
        <v>26568410</v>
      </c>
      <c r="D165" s="33">
        <v>346310.08771929826</v>
      </c>
      <c r="E165" s="33">
        <v>328994.58333333331</v>
      </c>
      <c r="F165" s="33">
        <v>11514.810416666667</v>
      </c>
      <c r="G165" s="33">
        <v>4721.0722708333333</v>
      </c>
      <c r="I165" s="71"/>
      <c r="J165" s="32">
        <v>850</v>
      </c>
      <c r="K165" s="51"/>
    </row>
    <row r="166" spans="1:11">
      <c r="A166" t="s">
        <v>222</v>
      </c>
      <c r="B166" s="13" t="s">
        <v>227</v>
      </c>
      <c r="C166" s="17">
        <v>26568450</v>
      </c>
      <c r="D166" s="33">
        <v>409117.10526315792</v>
      </c>
      <c r="E166" s="33">
        <v>388661.25</v>
      </c>
      <c r="F166" s="33">
        <v>13603.143750000001</v>
      </c>
      <c r="G166" s="33">
        <v>5577.2889375000004</v>
      </c>
      <c r="I166" s="71"/>
      <c r="J166" s="32">
        <v>850</v>
      </c>
      <c r="K166" s="51"/>
    </row>
    <row r="167" spans="1:11">
      <c r="A167" t="s">
        <v>223</v>
      </c>
      <c r="B167" s="13" t="s">
        <v>228</v>
      </c>
      <c r="C167" s="17">
        <v>26568520</v>
      </c>
      <c r="D167" s="33">
        <v>291353.94736842107</v>
      </c>
      <c r="E167" s="33">
        <v>276786.25</v>
      </c>
      <c r="F167" s="33">
        <v>9687.5187500000011</v>
      </c>
      <c r="G167" s="33">
        <v>3971.8826875000004</v>
      </c>
      <c r="I167" s="71"/>
      <c r="J167" s="32">
        <v>850</v>
      </c>
      <c r="K167" s="51"/>
    </row>
    <row r="168" spans="1:11">
      <c r="A168" t="s">
        <v>224</v>
      </c>
      <c r="B168" s="13" t="s">
        <v>229</v>
      </c>
      <c r="C168" s="17">
        <v>26568550</v>
      </c>
      <c r="D168" s="33">
        <v>307055.70175438601</v>
      </c>
      <c r="E168" s="33">
        <v>291702.91666666669</v>
      </c>
      <c r="F168" s="33">
        <v>10209.602083333335</v>
      </c>
      <c r="G168" s="33">
        <v>4185.9368541666672</v>
      </c>
      <c r="I168" s="71"/>
      <c r="J168" s="32">
        <v>850</v>
      </c>
      <c r="K168" s="51"/>
    </row>
    <row r="169" spans="1:11">
      <c r="A169" t="s">
        <v>225</v>
      </c>
      <c r="B169" s="13" t="s">
        <v>230</v>
      </c>
      <c r="C169" s="17">
        <v>26568570</v>
      </c>
      <c r="D169" s="33">
        <v>358086.40350877197</v>
      </c>
      <c r="E169" s="33">
        <v>340182.08333333337</v>
      </c>
      <c r="F169" s="33">
        <v>11906.372916666669</v>
      </c>
      <c r="G169" s="33">
        <v>4881.6128958333338</v>
      </c>
      <c r="I169" s="71"/>
      <c r="J169" s="32">
        <v>850</v>
      </c>
      <c r="K169" s="51"/>
    </row>
    <row r="170" spans="1:11">
      <c r="B170" s="10" t="s">
        <v>30</v>
      </c>
      <c r="C170" s="15"/>
      <c r="D170" s="33"/>
      <c r="E170" s="33"/>
      <c r="F170" s="33"/>
      <c r="G170" s="33"/>
      <c r="I170" s="71"/>
      <c r="J170" s="32"/>
      <c r="K170" s="51"/>
    </row>
    <row r="171" spans="1:11">
      <c r="B171" s="10" t="s">
        <v>21</v>
      </c>
      <c r="C171" s="15"/>
      <c r="D171" s="33"/>
      <c r="E171" s="33"/>
      <c r="F171" s="33"/>
      <c r="G171" s="33"/>
      <c r="I171" s="71"/>
      <c r="J171" s="32"/>
      <c r="K171" s="51"/>
    </row>
    <row r="172" spans="1:11">
      <c r="B172" s="10"/>
      <c r="C172" s="15"/>
      <c r="D172" s="33"/>
      <c r="E172" s="33"/>
      <c r="F172" s="33"/>
      <c r="G172" s="33"/>
      <c r="I172" s="71"/>
      <c r="J172" s="32"/>
      <c r="K172" s="51"/>
    </row>
    <row r="173" spans="1:11">
      <c r="B173" s="10"/>
      <c r="C173" s="15"/>
      <c r="D173" s="33"/>
      <c r="E173" s="33"/>
      <c r="F173" s="33"/>
      <c r="G173" s="33"/>
      <c r="I173" s="71"/>
      <c r="J173" s="32"/>
      <c r="K173" s="51"/>
    </row>
    <row r="174" spans="1:11">
      <c r="B174" s="9" t="s">
        <v>120</v>
      </c>
      <c r="C174" s="15"/>
      <c r="D174" s="33"/>
      <c r="E174" s="33"/>
      <c r="F174" s="33"/>
      <c r="G174" s="33"/>
      <c r="I174" s="71"/>
      <c r="J174" s="32"/>
      <c r="K174" s="51"/>
    </row>
    <row r="175" spans="1:11">
      <c r="B175" s="10"/>
      <c r="C175" s="15"/>
      <c r="D175" s="33"/>
      <c r="E175" s="33"/>
      <c r="F175" s="33"/>
      <c r="G175" s="33"/>
      <c r="I175" s="71"/>
      <c r="J175" s="32"/>
      <c r="K175" s="51"/>
    </row>
    <row r="176" spans="1:11">
      <c r="A176" t="s">
        <v>96</v>
      </c>
      <c r="B176" s="13" t="s">
        <v>63</v>
      </c>
      <c r="C176" s="17">
        <v>26572260</v>
      </c>
      <c r="D176" s="33">
        <v>427657.01754385966</v>
      </c>
      <c r="E176" s="33">
        <v>406274.16666666669</v>
      </c>
      <c r="F176" s="33">
        <v>14219.595833333335</v>
      </c>
      <c r="G176" s="33">
        <v>5830.0342916666668</v>
      </c>
      <c r="I176" s="71"/>
      <c r="J176" s="32"/>
      <c r="K176" s="51"/>
    </row>
    <row r="177" spans="1:11">
      <c r="A177" t="s">
        <v>169</v>
      </c>
      <c r="B177" s="13" t="s">
        <v>161</v>
      </c>
      <c r="C177" s="17">
        <v>26572260</v>
      </c>
      <c r="D177" s="33">
        <v>466055.26315789478</v>
      </c>
      <c r="E177" s="33">
        <v>442752.5</v>
      </c>
      <c r="F177" s="33">
        <v>15496.337500000001</v>
      </c>
      <c r="G177" s="33">
        <v>6353.4983750000001</v>
      </c>
      <c r="I177" s="71"/>
      <c r="J177" s="32"/>
      <c r="K177" s="51"/>
    </row>
    <row r="178" spans="1:11" hidden="1">
      <c r="A178" t="s">
        <v>97</v>
      </c>
      <c r="B178" s="13" t="s">
        <v>64</v>
      </c>
      <c r="C178" s="17">
        <v>26572332</v>
      </c>
      <c r="D178" s="33" t="e">
        <v>#N/A</v>
      </c>
      <c r="E178" s="33" t="e">
        <v>#N/A</v>
      </c>
      <c r="F178" s="33" t="e">
        <v>#N/A</v>
      </c>
      <c r="G178" s="33" t="e">
        <v>#N/A</v>
      </c>
      <c r="I178" s="71"/>
      <c r="J178" s="32"/>
      <c r="K178" s="51"/>
    </row>
    <row r="179" spans="1:11">
      <c r="A179" t="s">
        <v>98</v>
      </c>
      <c r="B179" s="13" t="s">
        <v>53</v>
      </c>
      <c r="C179" s="17">
        <v>26572340</v>
      </c>
      <c r="D179" s="33">
        <v>518862.28070175438</v>
      </c>
      <c r="E179" s="33">
        <v>492919.16666666663</v>
      </c>
      <c r="F179" s="33">
        <v>17252.170833333334</v>
      </c>
      <c r="G179" s="33">
        <v>7073.3900416666665</v>
      </c>
      <c r="I179" s="71"/>
      <c r="J179" s="32"/>
      <c r="K179" s="51"/>
    </row>
    <row r="180" spans="1:11">
      <c r="A180" t="s">
        <v>170</v>
      </c>
      <c r="B180" s="13" t="s">
        <v>160</v>
      </c>
      <c r="C180" s="17">
        <v>26572340</v>
      </c>
      <c r="D180" s="33">
        <v>530857.01754385966</v>
      </c>
      <c r="E180" s="33">
        <v>504314.16666666663</v>
      </c>
      <c r="F180" s="33">
        <v>17650.995833333334</v>
      </c>
      <c r="G180" s="33">
        <v>7236.9082916666666</v>
      </c>
      <c r="I180" s="71"/>
      <c r="J180" s="32"/>
      <c r="K180" s="51"/>
    </row>
    <row r="181" spans="1:11">
      <c r="B181" s="10" t="s">
        <v>30</v>
      </c>
      <c r="C181" s="17"/>
      <c r="D181" s="33"/>
      <c r="E181" s="33"/>
      <c r="F181" s="33"/>
      <c r="G181" s="33"/>
      <c r="I181" s="71"/>
      <c r="J181" s="32"/>
      <c r="K181" s="51"/>
    </row>
    <row r="182" spans="1:11">
      <c r="B182" s="10" t="s">
        <v>21</v>
      </c>
      <c r="C182" s="15"/>
      <c r="D182" s="33"/>
      <c r="E182" s="33"/>
      <c r="F182" s="33"/>
      <c r="G182" s="33"/>
      <c r="I182" s="71"/>
      <c r="J182" s="32"/>
      <c r="K182" s="51"/>
    </row>
    <row r="183" spans="1:11">
      <c r="B183" s="10"/>
      <c r="C183" s="15"/>
      <c r="D183" s="33"/>
      <c r="E183" s="33"/>
      <c r="F183" s="33"/>
      <c r="G183" s="33"/>
      <c r="I183" s="71"/>
      <c r="J183" s="32"/>
      <c r="K183" s="51"/>
    </row>
    <row r="184" spans="1:11">
      <c r="B184" s="9" t="s">
        <v>200</v>
      </c>
      <c r="C184" s="15"/>
      <c r="D184" s="33"/>
      <c r="E184" s="33"/>
      <c r="F184" s="33"/>
      <c r="G184" s="33"/>
      <c r="I184" s="71"/>
      <c r="J184" s="32"/>
      <c r="K184" s="51"/>
    </row>
    <row r="185" spans="1:11">
      <c r="A185" t="s">
        <v>196</v>
      </c>
      <c r="B185" s="13" t="s">
        <v>198</v>
      </c>
      <c r="C185" s="17">
        <v>26572320</v>
      </c>
      <c r="D185" s="33">
        <v>528944.73684210528</v>
      </c>
      <c r="E185" s="33">
        <v>502497.5</v>
      </c>
      <c r="F185" s="33">
        <v>17587.412500000002</v>
      </c>
      <c r="G185" s="33">
        <v>7210.8391250000004</v>
      </c>
      <c r="I185" s="71"/>
      <c r="J185" s="32"/>
      <c r="K185" s="51"/>
    </row>
    <row r="186" spans="1:11">
      <c r="A186" t="s">
        <v>197</v>
      </c>
      <c r="B186" s="13" t="s">
        <v>199</v>
      </c>
      <c r="C186" s="17">
        <v>26572341</v>
      </c>
      <c r="D186" s="33">
        <v>559120.17543859652</v>
      </c>
      <c r="E186" s="33">
        <v>531164.16666666663</v>
      </c>
      <c r="F186" s="33">
        <v>18590.745833333334</v>
      </c>
      <c r="G186" s="33">
        <v>7622.2057916666663</v>
      </c>
      <c r="I186" s="71"/>
      <c r="J186" s="32"/>
      <c r="K186" s="51"/>
    </row>
    <row r="187" spans="1:11">
      <c r="B187" s="10" t="s">
        <v>30</v>
      </c>
      <c r="C187" s="15"/>
      <c r="D187" s="33"/>
      <c r="E187" s="33"/>
      <c r="F187" s="33"/>
      <c r="G187" s="33"/>
      <c r="I187" s="71"/>
      <c r="J187" s="32"/>
      <c r="K187" s="51"/>
    </row>
    <row r="188" spans="1:11">
      <c r="B188" s="10" t="s">
        <v>21</v>
      </c>
      <c r="C188" s="15"/>
      <c r="D188" s="33"/>
      <c r="E188" s="33"/>
      <c r="F188" s="33"/>
      <c r="G188" s="33"/>
      <c r="I188" s="71"/>
      <c r="J188" s="32"/>
      <c r="K188" s="51"/>
    </row>
    <row r="189" spans="1:11">
      <c r="B189" s="14"/>
      <c r="C189" s="19"/>
      <c r="D189" s="33"/>
      <c r="E189" s="33"/>
      <c r="F189" s="33"/>
      <c r="G189" s="33"/>
      <c r="I189" s="71"/>
      <c r="J189" s="32"/>
      <c r="K189" s="51"/>
    </row>
    <row r="190" spans="1:11" ht="14.25">
      <c r="B190" s="34" t="s">
        <v>11</v>
      </c>
      <c r="C190" s="35"/>
      <c r="D190" s="42">
        <v>0</v>
      </c>
      <c r="E190" s="42"/>
      <c r="F190" s="42">
        <v>0</v>
      </c>
      <c r="G190" s="42">
        <v>0</v>
      </c>
      <c r="I190" s="71"/>
      <c r="J190" s="32"/>
      <c r="K190" s="51"/>
    </row>
    <row r="191" spans="1:11">
      <c r="B191" s="7"/>
      <c r="C191" s="18"/>
      <c r="D191" s="37"/>
      <c r="E191" s="37"/>
      <c r="F191" s="37"/>
      <c r="G191" s="37"/>
      <c r="I191" s="71"/>
      <c r="J191" s="32"/>
      <c r="K191" s="51"/>
    </row>
    <row r="192" spans="1:11">
      <c r="B192" s="49" t="s">
        <v>12</v>
      </c>
      <c r="C192" s="18"/>
      <c r="D192" s="33"/>
      <c r="E192" s="33"/>
      <c r="F192" s="33"/>
      <c r="G192" s="33"/>
      <c r="I192" s="71"/>
      <c r="J192" s="32"/>
      <c r="K192" s="51"/>
    </row>
    <row r="193" spans="1:11">
      <c r="B193" s="9"/>
      <c r="C193" s="16"/>
      <c r="D193" s="33"/>
      <c r="E193" s="33"/>
      <c r="F193" s="33"/>
      <c r="G193" s="33"/>
      <c r="I193" s="71"/>
      <c r="J193" s="32"/>
      <c r="K193" s="51"/>
    </row>
    <row r="194" spans="1:11">
      <c r="A194" t="s">
        <v>101</v>
      </c>
      <c r="B194" s="5" t="s">
        <v>33</v>
      </c>
      <c r="C194" s="17">
        <v>26530406</v>
      </c>
      <c r="D194" s="33">
        <v>200181.57894736843</v>
      </c>
      <c r="E194" s="33">
        <v>190172.5</v>
      </c>
      <c r="F194" s="33">
        <v>6656.0375000000004</v>
      </c>
      <c r="G194" s="33">
        <v>2728.975375</v>
      </c>
      <c r="I194" s="71"/>
      <c r="J194" s="32"/>
      <c r="K194" s="51"/>
    </row>
    <row r="195" spans="1:11">
      <c r="A195" t="s">
        <v>99</v>
      </c>
      <c r="B195" s="5" t="s">
        <v>34</v>
      </c>
      <c r="C195" s="17">
        <v>26530401</v>
      </c>
      <c r="D195" s="33">
        <v>208164.03508771933</v>
      </c>
      <c r="E195" s="33">
        <v>197755.83333333334</v>
      </c>
      <c r="F195" s="33">
        <v>6921.4541666666673</v>
      </c>
      <c r="G195" s="33">
        <v>2837.7962083333337</v>
      </c>
      <c r="I195" s="71"/>
      <c r="J195" s="32"/>
      <c r="K195" s="51"/>
    </row>
    <row r="196" spans="1:11">
      <c r="A196" t="s">
        <v>100</v>
      </c>
      <c r="B196" s="5" t="s">
        <v>35</v>
      </c>
      <c r="C196" s="17">
        <v>26530380</v>
      </c>
      <c r="D196" s="33">
        <v>220137.71929824565</v>
      </c>
      <c r="E196" s="33">
        <v>209130.83333333334</v>
      </c>
      <c r="F196" s="33">
        <v>7319.5791666666673</v>
      </c>
      <c r="G196" s="33">
        <v>3001.0274583333335</v>
      </c>
      <c r="I196" s="71"/>
      <c r="J196" s="32"/>
      <c r="K196" s="51"/>
    </row>
    <row r="197" spans="1:11">
      <c r="A197" t="s">
        <v>154</v>
      </c>
      <c r="B197" s="5" t="s">
        <v>156</v>
      </c>
      <c r="C197" s="17">
        <v>26530431</v>
      </c>
      <c r="D197" s="33">
        <v>232111.40350877197</v>
      </c>
      <c r="E197" s="33">
        <v>220505.83333333337</v>
      </c>
      <c r="F197" s="33">
        <v>7717.7041666666692</v>
      </c>
      <c r="G197" s="33">
        <v>3164.2587083333342</v>
      </c>
      <c r="I197" s="71"/>
      <c r="J197" s="32"/>
      <c r="K197" s="51"/>
    </row>
    <row r="198" spans="1:11">
      <c r="A198" t="s">
        <v>155</v>
      </c>
      <c r="B198" s="5" t="s">
        <v>157</v>
      </c>
      <c r="C198" s="17">
        <v>26530431</v>
      </c>
      <c r="D198" s="33">
        <v>244085.08771929826</v>
      </c>
      <c r="E198" s="33">
        <v>231880.83333333334</v>
      </c>
      <c r="F198" s="33">
        <v>8115.8291666666673</v>
      </c>
      <c r="G198" s="33">
        <v>3327.4899583333336</v>
      </c>
      <c r="I198" s="71"/>
      <c r="J198" s="32"/>
      <c r="K198" s="51"/>
    </row>
    <row r="199" spans="1:11">
      <c r="B199" s="10" t="s">
        <v>23</v>
      </c>
      <c r="C199" s="19"/>
      <c r="D199" s="33"/>
      <c r="E199" s="33"/>
      <c r="F199" s="33"/>
      <c r="G199" s="33"/>
      <c r="I199" s="71"/>
      <c r="J199" s="32"/>
      <c r="K199" s="51"/>
    </row>
    <row r="200" spans="1:11">
      <c r="B200" s="10" t="s">
        <v>21</v>
      </c>
      <c r="C200" s="19"/>
      <c r="D200" s="33"/>
      <c r="E200" s="33"/>
      <c r="F200" s="33"/>
      <c r="G200" s="33"/>
      <c r="I200" s="71"/>
      <c r="J200" s="32"/>
      <c r="K200" s="51"/>
    </row>
    <row r="201" spans="1:11">
      <c r="B201" s="10"/>
      <c r="C201" s="19"/>
      <c r="D201" s="33"/>
      <c r="E201" s="33"/>
      <c r="F201" s="33"/>
      <c r="G201" s="33"/>
      <c r="I201" s="71"/>
      <c r="J201" s="32"/>
      <c r="K201" s="51"/>
    </row>
    <row r="202" spans="1:11">
      <c r="B202" s="10"/>
      <c r="C202" s="19"/>
      <c r="D202" s="33"/>
      <c r="E202" s="33"/>
      <c r="F202" s="33"/>
      <c r="G202" s="33"/>
      <c r="I202" s="71"/>
      <c r="J202" s="32"/>
      <c r="K202" s="51"/>
    </row>
    <row r="203" spans="1:11">
      <c r="B203" s="9" t="s">
        <v>17</v>
      </c>
      <c r="C203" s="18"/>
      <c r="D203" s="37"/>
      <c r="E203" s="37"/>
      <c r="F203" s="37"/>
      <c r="G203" s="37"/>
      <c r="I203" s="71"/>
      <c r="J203" s="32"/>
      <c r="K203" s="51"/>
    </row>
    <row r="204" spans="1:11">
      <c r="B204" s="9"/>
      <c r="C204" s="18"/>
      <c r="D204" s="37"/>
      <c r="E204" s="37"/>
      <c r="F204" s="37"/>
      <c r="G204" s="37"/>
      <c r="I204" s="71"/>
      <c r="J204" s="32"/>
      <c r="K204" s="51"/>
    </row>
    <row r="205" spans="1:11">
      <c r="A205" t="s">
        <v>102</v>
      </c>
      <c r="B205" s="5" t="s">
        <v>57</v>
      </c>
      <c r="C205" s="17">
        <v>26545240</v>
      </c>
      <c r="D205" s="33">
        <v>332552.63157894742</v>
      </c>
      <c r="E205" s="33">
        <v>315925.00000000006</v>
      </c>
      <c r="F205" s="33">
        <v>11057.375000000004</v>
      </c>
      <c r="G205" s="33">
        <v>4533.5237500000012</v>
      </c>
      <c r="I205" s="71"/>
      <c r="J205" s="32"/>
      <c r="K205" s="51"/>
    </row>
    <row r="206" spans="1:11">
      <c r="B206" s="10" t="s">
        <v>22</v>
      </c>
      <c r="C206" s="25"/>
      <c r="D206" s="47"/>
      <c r="E206" s="46"/>
      <c r="F206" s="46"/>
      <c r="G206" s="46"/>
      <c r="I206" s="71"/>
      <c r="J206" s="32"/>
      <c r="K206" s="51"/>
    </row>
    <row r="207" spans="1:11">
      <c r="B207" s="10" t="s">
        <v>21</v>
      </c>
      <c r="C207" s="25"/>
      <c r="D207" s="46"/>
      <c r="E207" s="46"/>
      <c r="F207" s="46"/>
      <c r="G207" s="46"/>
      <c r="I207" s="71"/>
      <c r="J207" s="32"/>
      <c r="K207" s="51"/>
    </row>
    <row r="208" spans="1:11">
      <c r="B208" s="10"/>
      <c r="C208" s="19"/>
      <c r="D208" s="33"/>
      <c r="E208" s="33"/>
      <c r="F208" s="33"/>
      <c r="G208" s="33"/>
      <c r="I208" s="71"/>
      <c r="J208" s="32"/>
      <c r="K208" s="51"/>
    </row>
    <row r="209" spans="1:11">
      <c r="B209" s="9" t="s">
        <v>214</v>
      </c>
      <c r="C209" s="18"/>
      <c r="D209" s="37"/>
      <c r="E209" s="37"/>
      <c r="F209" s="37"/>
      <c r="G209" s="37"/>
      <c r="I209" s="71"/>
      <c r="J209" s="32"/>
      <c r="K209" s="51"/>
    </row>
    <row r="210" spans="1:11">
      <c r="B210" s="9"/>
      <c r="C210" s="18"/>
      <c r="D210" s="37"/>
      <c r="E210" s="37"/>
      <c r="F210" s="37"/>
      <c r="G210" s="37"/>
      <c r="I210" s="71"/>
      <c r="J210" s="32"/>
      <c r="K210" s="51"/>
    </row>
    <row r="211" spans="1:11">
      <c r="A211" s="50" t="s">
        <v>212</v>
      </c>
      <c r="B211" s="5" t="s">
        <v>213</v>
      </c>
      <c r="C211" s="17">
        <v>26545240</v>
      </c>
      <c r="D211" s="33">
        <v>355710.5263157895</v>
      </c>
      <c r="E211" s="33">
        <v>337925</v>
      </c>
      <c r="F211" s="33">
        <v>11827.375000000002</v>
      </c>
      <c r="G211" s="33">
        <v>4849.2237500000001</v>
      </c>
      <c r="I211" s="71"/>
      <c r="J211" s="32"/>
      <c r="K211" s="51"/>
    </row>
    <row r="212" spans="1:11">
      <c r="B212" s="10" t="s">
        <v>22</v>
      </c>
      <c r="C212" s="25"/>
      <c r="D212" s="47"/>
      <c r="E212" s="46"/>
      <c r="F212" s="46"/>
      <c r="G212" s="46"/>
      <c r="I212" s="71"/>
      <c r="J212" s="32"/>
      <c r="K212" s="51"/>
    </row>
    <row r="213" spans="1:11">
      <c r="B213" s="10" t="s">
        <v>21</v>
      </c>
      <c r="C213" s="25"/>
      <c r="D213" s="46"/>
      <c r="E213" s="46"/>
      <c r="F213" s="46"/>
      <c r="G213" s="46"/>
      <c r="I213" s="71"/>
      <c r="J213" s="32"/>
      <c r="K213" s="51"/>
    </row>
    <row r="214" spans="1:11">
      <c r="B214" s="10"/>
      <c r="C214" s="25"/>
      <c r="D214" s="46"/>
      <c r="E214" s="46"/>
      <c r="F214" s="46"/>
      <c r="G214" s="46"/>
      <c r="I214" s="71"/>
      <c r="J214" s="32"/>
      <c r="K214" s="51"/>
    </row>
    <row r="215" spans="1:11">
      <c r="B215" s="5"/>
      <c r="C215" s="18"/>
      <c r="D215" s="37"/>
      <c r="E215" s="37"/>
      <c r="F215" s="37"/>
      <c r="G215" s="37"/>
      <c r="I215" s="71"/>
      <c r="J215" s="32"/>
      <c r="K215" s="51"/>
    </row>
    <row r="216" spans="1:11">
      <c r="B216" s="9" t="s">
        <v>13</v>
      </c>
      <c r="C216" s="16"/>
      <c r="D216" s="37"/>
      <c r="E216" s="37"/>
      <c r="F216" s="37"/>
      <c r="G216" s="37"/>
      <c r="I216" s="71"/>
      <c r="J216" s="32"/>
      <c r="K216" s="51"/>
    </row>
    <row r="217" spans="1:11">
      <c r="B217" s="1"/>
      <c r="C217" s="21"/>
      <c r="D217" s="37"/>
      <c r="E217" s="37"/>
      <c r="F217" s="37"/>
      <c r="G217" s="37"/>
      <c r="I217" s="71"/>
      <c r="J217" s="32"/>
      <c r="K217" s="51"/>
    </row>
    <row r="218" spans="1:11">
      <c r="A218" t="s">
        <v>103</v>
      </c>
      <c r="B218" s="5" t="s">
        <v>25</v>
      </c>
      <c r="C218" s="17">
        <v>26540102</v>
      </c>
      <c r="D218" s="33">
        <v>314100.00000000006</v>
      </c>
      <c r="E218" s="33">
        <v>298395.00000000006</v>
      </c>
      <c r="F218" s="33">
        <v>10443.825000000003</v>
      </c>
      <c r="G218" s="33">
        <v>4281.9682500000008</v>
      </c>
      <c r="I218" s="71"/>
      <c r="J218" s="32"/>
      <c r="K218" s="51"/>
    </row>
    <row r="219" spans="1:11">
      <c r="A219" t="s">
        <v>104</v>
      </c>
      <c r="B219" s="5" t="s">
        <v>48</v>
      </c>
      <c r="C219" s="17">
        <v>26540102</v>
      </c>
      <c r="D219" s="33">
        <v>329100.00000000006</v>
      </c>
      <c r="E219" s="33">
        <v>312645.00000000006</v>
      </c>
      <c r="F219" s="33">
        <v>10942.575000000003</v>
      </c>
      <c r="G219" s="33">
        <v>4486.455750000001</v>
      </c>
      <c r="I219" s="71"/>
      <c r="J219" s="32"/>
      <c r="K219" s="51"/>
    </row>
    <row r="220" spans="1:11">
      <c r="A220" t="s">
        <v>105</v>
      </c>
      <c r="B220" s="5" t="s">
        <v>19</v>
      </c>
      <c r="C220" s="17">
        <v>26540102</v>
      </c>
      <c r="D220" s="33">
        <v>342100.00000000006</v>
      </c>
      <c r="E220" s="33">
        <v>324995.00000000006</v>
      </c>
      <c r="F220" s="33">
        <v>11374.825000000003</v>
      </c>
      <c r="G220" s="33">
        <v>4663.6782500000008</v>
      </c>
      <c r="I220" s="71"/>
      <c r="J220" s="32"/>
      <c r="K220" s="51"/>
    </row>
    <row r="221" spans="1:11">
      <c r="A221" t="s">
        <v>106</v>
      </c>
      <c r="B221" s="5" t="s">
        <v>47</v>
      </c>
      <c r="C221" s="17">
        <v>26540102</v>
      </c>
      <c r="D221" s="33">
        <v>357100.00000000006</v>
      </c>
      <c r="E221" s="33">
        <v>339245.00000000006</v>
      </c>
      <c r="F221" s="33">
        <v>11873.575000000003</v>
      </c>
      <c r="G221" s="33">
        <v>4868.165750000001</v>
      </c>
      <c r="I221" s="71"/>
      <c r="J221" s="32"/>
      <c r="K221" s="51"/>
    </row>
    <row r="222" spans="1:11">
      <c r="A222" t="s">
        <v>107</v>
      </c>
      <c r="B222" s="5" t="s">
        <v>14</v>
      </c>
      <c r="C222" s="17">
        <v>26540102</v>
      </c>
      <c r="D222" s="33">
        <v>384100.00000000006</v>
      </c>
      <c r="E222" s="33">
        <v>364895.00000000006</v>
      </c>
      <c r="F222" s="33">
        <v>12771.325000000003</v>
      </c>
      <c r="G222" s="33">
        <v>5236.2432500000004</v>
      </c>
      <c r="I222" s="71"/>
      <c r="J222" s="32"/>
      <c r="K222" s="51"/>
    </row>
    <row r="223" spans="1:11" hidden="1">
      <c r="A223" t="s">
        <v>108</v>
      </c>
      <c r="B223" s="5" t="s">
        <v>28</v>
      </c>
      <c r="C223" s="17">
        <v>26540052</v>
      </c>
      <c r="D223" s="33" t="e">
        <v>#N/A</v>
      </c>
      <c r="E223" s="33" t="e">
        <v>#REF!</v>
      </c>
      <c r="F223" s="33" t="e">
        <v>#REF!</v>
      </c>
      <c r="G223" s="33" t="e">
        <v>#REF!</v>
      </c>
      <c r="I223" s="71"/>
      <c r="J223" s="32"/>
      <c r="K223" s="51"/>
    </row>
    <row r="224" spans="1:11" hidden="1">
      <c r="A224" t="s">
        <v>109</v>
      </c>
      <c r="B224" s="5" t="s">
        <v>26</v>
      </c>
      <c r="C224" s="17">
        <v>26540052</v>
      </c>
      <c r="D224" s="33" t="e">
        <v>#N/A</v>
      </c>
      <c r="E224" s="33" t="e">
        <v>#REF!</v>
      </c>
      <c r="F224" s="33" t="e">
        <v>#REF!</v>
      </c>
      <c r="G224" s="33" t="e">
        <v>#REF!</v>
      </c>
      <c r="I224" s="71"/>
      <c r="J224" s="32"/>
      <c r="K224" s="51"/>
    </row>
    <row r="225" spans="2:11">
      <c r="B225" s="10" t="s">
        <v>27</v>
      </c>
      <c r="C225" s="17"/>
      <c r="D225" s="37"/>
      <c r="E225" s="37"/>
      <c r="F225" s="37"/>
      <c r="G225" s="37"/>
      <c r="I225" s="71"/>
      <c r="J225" s="32"/>
      <c r="K225" s="51"/>
    </row>
    <row r="226" spans="2:11">
      <c r="B226" s="10" t="s">
        <v>31</v>
      </c>
      <c r="C226" s="17"/>
      <c r="D226" s="37"/>
      <c r="E226" s="37"/>
      <c r="F226" s="37"/>
      <c r="G226" s="37"/>
      <c r="I226" s="71"/>
      <c r="J226" s="32"/>
      <c r="K226" s="51"/>
    </row>
    <row r="227" spans="2:11">
      <c r="B227" s="10" t="s">
        <v>32</v>
      </c>
      <c r="C227" s="17"/>
      <c r="D227" s="37"/>
      <c r="E227" s="37"/>
      <c r="F227" s="37"/>
      <c r="G227" s="37"/>
      <c r="I227" s="71"/>
      <c r="J227" s="32"/>
      <c r="K227" s="51"/>
    </row>
    <row r="228" spans="2:11">
      <c r="B228" s="10" t="s">
        <v>188</v>
      </c>
      <c r="C228" s="18"/>
      <c r="D228" s="43"/>
      <c r="E228" s="43"/>
      <c r="F228" s="43"/>
      <c r="G228" s="43"/>
      <c r="I228" s="71"/>
      <c r="J228" s="32"/>
      <c r="K228" s="51"/>
    </row>
    <row r="229" spans="2:11">
      <c r="B229" s="22"/>
      <c r="C229" s="18"/>
      <c r="D229" s="43"/>
      <c r="E229" s="43"/>
      <c r="F229" s="43"/>
      <c r="G229" s="43"/>
      <c r="I229" s="71"/>
      <c r="J229" s="32"/>
      <c r="K229" s="51"/>
    </row>
    <row r="230" spans="2:11">
      <c r="B230" s="22" t="s">
        <v>9</v>
      </c>
      <c r="C230" s="3"/>
      <c r="D230" s="43"/>
      <c r="E230" s="43"/>
      <c r="F230" s="43"/>
      <c r="G230" s="43"/>
      <c r="I230" s="71"/>
      <c r="J230" s="32"/>
      <c r="K230" s="51"/>
    </row>
    <row r="231" spans="2:11">
      <c r="B231" s="22"/>
      <c r="C231" s="17"/>
      <c r="D231" s="43"/>
      <c r="E231" s="43"/>
      <c r="F231" s="43"/>
      <c r="G231" s="43"/>
      <c r="I231" s="71"/>
      <c r="J231" s="32"/>
      <c r="K231" s="51"/>
    </row>
    <row r="232" spans="2:11">
      <c r="C232"/>
      <c r="D232" s="72" t="e">
        <v>#N/A</v>
      </c>
      <c r="E232" s="72" t="e">
        <v>#REF!</v>
      </c>
      <c r="F232" s="72" t="e">
        <v>#REF!</v>
      </c>
      <c r="G232" s="72" t="e">
        <v>#REF!</v>
      </c>
      <c r="I232" s="71"/>
      <c r="J232" s="32"/>
      <c r="K232" s="51"/>
    </row>
    <row r="233" spans="2:11">
      <c r="C233"/>
      <c r="D233"/>
      <c r="E233"/>
      <c r="F233"/>
      <c r="G233"/>
      <c r="I233" s="71"/>
      <c r="J233" s="32"/>
      <c r="K233" s="51"/>
    </row>
    <row r="234" spans="2:11">
      <c r="C234"/>
      <c r="D234"/>
      <c r="E234"/>
      <c r="F234"/>
      <c r="G234"/>
      <c r="I234" s="71"/>
      <c r="J234" s="32"/>
      <c r="K234" s="51"/>
    </row>
    <row r="235" spans="2:11">
      <c r="C235"/>
      <c r="D235"/>
      <c r="E235"/>
      <c r="F235"/>
      <c r="G235"/>
      <c r="I235" s="71"/>
      <c r="J235" s="32"/>
      <c r="K235" s="51"/>
    </row>
    <row r="236" spans="2:11">
      <c r="C236"/>
      <c r="D236"/>
      <c r="E236"/>
      <c r="F236"/>
      <c r="G236"/>
      <c r="I236" s="71"/>
      <c r="J236" s="32"/>
      <c r="K236" s="51"/>
    </row>
    <row r="237" spans="2:11">
      <c r="C237"/>
      <c r="D237"/>
      <c r="E237"/>
      <c r="F237"/>
      <c r="G237"/>
      <c r="I237" s="71"/>
      <c r="J237" s="32"/>
      <c r="K237" s="51"/>
    </row>
    <row r="238" spans="2:11">
      <c r="C238"/>
      <c r="D238"/>
      <c r="E238"/>
      <c r="F238"/>
      <c r="G238"/>
      <c r="I238" s="71"/>
      <c r="J238" s="32"/>
      <c r="K238" s="51"/>
    </row>
    <row r="239" spans="2:11">
      <c r="C239"/>
      <c r="D239"/>
      <c r="E239"/>
      <c r="F239"/>
      <c r="G239"/>
      <c r="I239" s="71"/>
      <c r="J239" s="32"/>
      <c r="K239" s="51"/>
    </row>
    <row r="240" spans="2:11">
      <c r="C240"/>
      <c r="D240"/>
      <c r="E240"/>
      <c r="F240"/>
      <c r="G240"/>
      <c r="I240" s="71"/>
      <c r="J240" s="32"/>
      <c r="K240" s="51"/>
    </row>
    <row r="241" spans="3:11">
      <c r="C241"/>
      <c r="D241"/>
      <c r="E241"/>
      <c r="F241"/>
      <c r="G241"/>
      <c r="I241" s="71"/>
      <c r="J241" s="32"/>
      <c r="K241" s="51"/>
    </row>
    <row r="242" spans="3:11">
      <c r="C242"/>
      <c r="D242"/>
      <c r="E242"/>
      <c r="F242"/>
      <c r="G242"/>
      <c r="I242" s="71"/>
      <c r="J242" s="32"/>
      <c r="K242" s="51"/>
    </row>
    <row r="243" spans="3:11">
      <c r="C243"/>
      <c r="D243"/>
      <c r="E243"/>
      <c r="F243"/>
      <c r="G243"/>
      <c r="I243" s="71"/>
      <c r="J243" s="32"/>
      <c r="K243" s="51"/>
    </row>
    <row r="244" spans="3:11">
      <c r="C244"/>
      <c r="D244"/>
      <c r="E244"/>
      <c r="F244"/>
      <c r="G244"/>
      <c r="I244" s="71"/>
      <c r="J244" s="32"/>
      <c r="K244" s="51"/>
    </row>
    <row r="245" spans="3:11">
      <c r="C245"/>
      <c r="D245"/>
      <c r="E245"/>
      <c r="F245"/>
      <c r="G245"/>
      <c r="I245" s="71"/>
      <c r="J245" s="32"/>
      <c r="K245" s="51"/>
    </row>
    <row r="246" spans="3:11">
      <c r="C246"/>
      <c r="D246"/>
      <c r="E246"/>
      <c r="F246"/>
      <c r="G246"/>
      <c r="I246" s="71"/>
      <c r="J246" s="32"/>
      <c r="K246" s="51"/>
    </row>
    <row r="247" spans="3:11">
      <c r="C247"/>
      <c r="D247"/>
      <c r="E247"/>
      <c r="F247"/>
      <c r="G247"/>
      <c r="I247" s="71"/>
      <c r="J247" s="32"/>
      <c r="K247" s="51"/>
    </row>
    <row r="248" spans="3:11">
      <c r="C248"/>
      <c r="D248"/>
      <c r="E248"/>
      <c r="F248"/>
      <c r="G248"/>
      <c r="I248" s="71"/>
      <c r="J248" s="32"/>
      <c r="K248" s="51"/>
    </row>
    <row r="249" spans="3:11">
      <c r="C249"/>
      <c r="D249"/>
      <c r="E249"/>
      <c r="F249"/>
      <c r="G249"/>
      <c r="I249" s="71"/>
      <c r="J249" s="32"/>
      <c r="K249" s="51"/>
    </row>
    <row r="250" spans="3:11">
      <c r="C250"/>
      <c r="D250"/>
      <c r="E250"/>
      <c r="F250"/>
      <c r="G250"/>
      <c r="I250" s="71"/>
      <c r="J250" s="32"/>
      <c r="K250" s="51"/>
    </row>
    <row r="251" spans="3:11">
      <c r="C251"/>
      <c r="D251"/>
      <c r="E251"/>
      <c r="F251"/>
      <c r="G251"/>
      <c r="I251" s="71"/>
      <c r="J251" s="32"/>
      <c r="K251" s="51"/>
    </row>
    <row r="252" spans="3:11">
      <c r="C252"/>
      <c r="D252"/>
      <c r="E252"/>
      <c r="F252"/>
      <c r="G252"/>
      <c r="I252" s="71"/>
      <c r="J252" s="32"/>
      <c r="K252" s="51"/>
    </row>
    <row r="253" spans="3:11">
      <c r="C253"/>
      <c r="D253"/>
      <c r="E253"/>
      <c r="F253"/>
      <c r="G253"/>
      <c r="I253" s="71"/>
      <c r="J253" s="32"/>
      <c r="K253" s="51"/>
    </row>
    <row r="254" spans="3:11">
      <c r="C254"/>
      <c r="D254"/>
      <c r="E254"/>
      <c r="F254"/>
      <c r="G254"/>
      <c r="I254" s="71"/>
      <c r="J254" s="32"/>
      <c r="K254" s="51"/>
    </row>
    <row r="255" spans="3:11">
      <c r="C255"/>
      <c r="D255"/>
      <c r="E255"/>
      <c r="F255"/>
      <c r="G255"/>
      <c r="I255" s="71"/>
      <c r="J255" s="32"/>
      <c r="K255" s="51"/>
    </row>
    <row r="256" spans="3:11">
      <c r="C256"/>
      <c r="D256"/>
      <c r="E256"/>
      <c r="F256"/>
      <c r="G256"/>
      <c r="I256" s="71"/>
      <c r="J256" s="32"/>
      <c r="K256" s="51"/>
    </row>
    <row r="257" spans="3:11">
      <c r="C257"/>
      <c r="D257"/>
      <c r="E257"/>
      <c r="F257"/>
      <c r="G257"/>
      <c r="I257" s="71"/>
      <c r="J257" s="32"/>
      <c r="K257" s="51"/>
    </row>
    <row r="258" spans="3:11">
      <c r="C258"/>
      <c r="D258"/>
      <c r="E258"/>
      <c r="F258"/>
      <c r="G258"/>
      <c r="I258" s="71"/>
      <c r="J258" s="32"/>
      <c r="K258" s="51"/>
    </row>
    <row r="259" spans="3:11">
      <c r="C259"/>
      <c r="D259"/>
      <c r="E259"/>
      <c r="F259"/>
      <c r="G259"/>
      <c r="I259" s="71"/>
      <c r="J259" s="32"/>
      <c r="K259" s="51"/>
    </row>
    <row r="260" spans="3:11">
      <c r="C260"/>
      <c r="D260"/>
      <c r="E260"/>
      <c r="F260"/>
      <c r="G260"/>
      <c r="I260" s="71"/>
      <c r="J260" s="32"/>
      <c r="K260" s="51"/>
    </row>
    <row r="261" spans="3:11">
      <c r="C261"/>
      <c r="D261"/>
      <c r="E261"/>
      <c r="F261"/>
      <c r="G261"/>
      <c r="I261" s="71"/>
      <c r="J261" s="32"/>
      <c r="K261" s="51"/>
    </row>
    <row r="262" spans="3:11">
      <c r="C262"/>
      <c r="D262"/>
      <c r="E262"/>
      <c r="F262"/>
      <c r="G262"/>
      <c r="I262" s="71"/>
      <c r="J262" s="32"/>
      <c r="K262" s="51"/>
    </row>
    <row r="263" spans="3:11">
      <c r="C263"/>
      <c r="D263"/>
      <c r="E263"/>
      <c r="F263"/>
      <c r="G263"/>
      <c r="I263" s="71"/>
      <c r="J263" s="32"/>
      <c r="K263" s="51"/>
    </row>
    <row r="264" spans="3:11">
      <c r="C264"/>
      <c r="D264"/>
      <c r="E264"/>
      <c r="F264"/>
      <c r="G264"/>
      <c r="I264" s="71"/>
      <c r="J264" s="32"/>
      <c r="K264" s="51"/>
    </row>
    <row r="265" spans="3:11">
      <c r="C265"/>
      <c r="D265"/>
      <c r="E265"/>
      <c r="F265"/>
      <c r="G265"/>
      <c r="I265" s="71"/>
      <c r="J265" s="32"/>
      <c r="K265" s="51"/>
    </row>
    <row r="266" spans="3:11">
      <c r="C266"/>
      <c r="D266"/>
      <c r="E266"/>
      <c r="F266"/>
      <c r="G266"/>
      <c r="I266" s="71"/>
      <c r="J266" s="32"/>
      <c r="K266" s="51"/>
    </row>
    <row r="267" spans="3:11">
      <c r="C267"/>
      <c r="D267"/>
      <c r="E267"/>
      <c r="F267"/>
      <c r="G267"/>
      <c r="I267" s="71"/>
      <c r="J267" s="32"/>
      <c r="K267" s="51"/>
    </row>
    <row r="268" spans="3:11">
      <c r="C268"/>
      <c r="D268"/>
      <c r="E268"/>
      <c r="F268"/>
      <c r="G268"/>
      <c r="I268" s="71"/>
      <c r="J268" s="32"/>
      <c r="K268" s="51"/>
    </row>
    <row r="269" spans="3:11">
      <c r="C269"/>
      <c r="D269"/>
      <c r="E269"/>
      <c r="F269"/>
      <c r="G269"/>
      <c r="I269" s="71"/>
      <c r="J269" s="32"/>
      <c r="K269" s="51"/>
    </row>
    <row r="270" spans="3:11">
      <c r="C270"/>
      <c r="D270"/>
      <c r="E270"/>
      <c r="F270"/>
      <c r="G270"/>
      <c r="I270" s="71"/>
      <c r="J270" s="32"/>
      <c r="K270" s="51"/>
    </row>
    <row r="271" spans="3:11">
      <c r="C271"/>
      <c r="D271"/>
      <c r="E271"/>
      <c r="F271"/>
      <c r="G271"/>
      <c r="I271" s="71"/>
      <c r="J271" s="32"/>
      <c r="K271" s="51"/>
    </row>
    <row r="272" spans="3:11">
      <c r="C272"/>
      <c r="D272"/>
      <c r="E272"/>
      <c r="F272"/>
      <c r="G272"/>
      <c r="I272" s="71"/>
      <c r="J272" s="32"/>
      <c r="K272" s="51"/>
    </row>
    <row r="273" spans="3:11">
      <c r="C273"/>
      <c r="D273"/>
      <c r="E273"/>
      <c r="F273"/>
      <c r="G273"/>
      <c r="I273" s="71"/>
      <c r="J273" s="32"/>
      <c r="K273" s="51"/>
    </row>
    <row r="274" spans="3:11">
      <c r="C274"/>
      <c r="D274"/>
      <c r="E274"/>
      <c r="F274"/>
      <c r="G274"/>
      <c r="I274" s="71"/>
      <c r="J274" s="32"/>
      <c r="K274" s="51"/>
    </row>
    <row r="275" spans="3:11">
      <c r="C275"/>
      <c r="D275"/>
      <c r="E275"/>
      <c r="F275"/>
      <c r="G275"/>
      <c r="I275" s="71"/>
      <c r="J275" s="32"/>
      <c r="K275" s="51"/>
    </row>
    <row r="276" spans="3:11">
      <c r="C276"/>
      <c r="D276"/>
      <c r="E276"/>
      <c r="F276"/>
      <c r="G276"/>
      <c r="I276" s="71"/>
      <c r="J276" s="32"/>
      <c r="K276" s="51"/>
    </row>
    <row r="277" spans="3:11">
      <c r="C277"/>
      <c r="D277"/>
      <c r="E277"/>
      <c r="F277"/>
      <c r="G277"/>
      <c r="I277" s="71"/>
      <c r="J277" s="32"/>
      <c r="K277" s="51"/>
    </row>
    <row r="278" spans="3:11">
      <c r="C278"/>
      <c r="D278"/>
      <c r="E278"/>
      <c r="F278"/>
      <c r="G278"/>
      <c r="I278" s="71"/>
      <c r="J278" s="32"/>
      <c r="K278" s="51"/>
    </row>
    <row r="279" spans="3:11">
      <c r="C279"/>
      <c r="D279"/>
      <c r="E279"/>
      <c r="F279"/>
      <c r="G279"/>
      <c r="I279" s="71"/>
      <c r="J279" s="32"/>
      <c r="K279" s="51"/>
    </row>
    <row r="280" spans="3:11">
      <c r="C280"/>
      <c r="D280"/>
      <c r="E280"/>
      <c r="F280"/>
      <c r="G280"/>
      <c r="I280" s="71"/>
      <c r="J280" s="32"/>
      <c r="K280" s="51"/>
    </row>
    <row r="281" spans="3:11">
      <c r="C281"/>
      <c r="D281"/>
      <c r="E281"/>
      <c r="F281"/>
      <c r="G281"/>
      <c r="I281" s="71"/>
      <c r="J281" s="32"/>
      <c r="K281" s="51"/>
    </row>
    <row r="282" spans="3:11">
      <c r="C282"/>
      <c r="D282"/>
      <c r="E282"/>
      <c r="F282"/>
      <c r="G282"/>
      <c r="I282" s="71"/>
      <c r="J282" s="32"/>
      <c r="K282" s="51"/>
    </row>
    <row r="283" spans="3:11">
      <c r="C283"/>
      <c r="D283"/>
      <c r="E283"/>
      <c r="F283"/>
      <c r="G283"/>
      <c r="I283" s="71"/>
      <c r="J283" s="32"/>
      <c r="K283" s="51"/>
    </row>
    <row r="284" spans="3:11">
      <c r="C284"/>
      <c r="D284"/>
      <c r="E284"/>
      <c r="F284"/>
      <c r="G284"/>
      <c r="I284" s="71"/>
      <c r="J284" s="32"/>
      <c r="K284" s="51"/>
    </row>
    <row r="285" spans="3:11">
      <c r="C285"/>
      <c r="D285"/>
      <c r="E285"/>
      <c r="F285"/>
      <c r="G285"/>
    </row>
    <row r="286" spans="3:11">
      <c r="C286"/>
      <c r="D286"/>
      <c r="E286"/>
      <c r="F286"/>
      <c r="G286"/>
    </row>
    <row r="287" spans="3:11">
      <c r="C287"/>
      <c r="D287"/>
      <c r="E287"/>
      <c r="F287"/>
      <c r="G287"/>
    </row>
    <row r="288" spans="3:11">
      <c r="C288"/>
      <c r="D288"/>
      <c r="E288"/>
      <c r="F288"/>
      <c r="G288"/>
    </row>
    <row r="289" spans="3:7">
      <c r="C289"/>
      <c r="D289"/>
      <c r="E289"/>
      <c r="F289"/>
      <c r="G289"/>
    </row>
    <row r="290" spans="3:7">
      <c r="C290"/>
      <c r="D290"/>
      <c r="E290"/>
      <c r="F290"/>
      <c r="G290"/>
    </row>
    <row r="291" spans="3:7">
      <c r="C291"/>
      <c r="D291"/>
      <c r="E291"/>
      <c r="F291"/>
      <c r="G291"/>
    </row>
    <row r="292" spans="3:7">
      <c r="C292"/>
      <c r="D292"/>
      <c r="E292"/>
      <c r="F292"/>
      <c r="G292"/>
    </row>
    <row r="293" spans="3:7">
      <c r="C293"/>
      <c r="D293"/>
      <c r="E293"/>
      <c r="F293"/>
      <c r="G293"/>
    </row>
    <row r="294" spans="3:7">
      <c r="C294"/>
      <c r="D294"/>
      <c r="E294"/>
      <c r="F294"/>
      <c r="G294"/>
    </row>
    <row r="295" spans="3:7">
      <c r="C295"/>
      <c r="D295"/>
      <c r="E295"/>
      <c r="F295"/>
      <c r="G295"/>
    </row>
    <row r="296" spans="3:7">
      <c r="C296"/>
      <c r="D296"/>
      <c r="E296"/>
      <c r="F296"/>
      <c r="G296"/>
    </row>
  </sheetData>
  <mergeCells count="1">
    <mergeCell ref="B1:F2"/>
  </mergeCells>
  <pageMargins left="1.03" right="0.23622047244094491" top="0.15748031496062992" bottom="0.43307086614173229" header="0.23622047244094491" footer="0.15748031496062992"/>
  <pageSetup paperSize="9" scale="56" fitToHeight="2" orientation="portrait" r:id="rId1"/>
  <headerFooter alignWithMargins="0">
    <oddFooter>&amp;CPage &amp;P of &amp;N</oddFooter>
  </headerFooter>
  <rowBreaks count="2" manualBreakCount="2">
    <brk id="123" min="1" max="6" man="1"/>
    <brk id="215" min="1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2"/>
  </sheetPr>
  <dimension ref="A1:M286"/>
  <sheetViews>
    <sheetView view="pageBreakPreview" zoomScale="75" zoomScaleSheetLayoutView="75" workbookViewId="0">
      <selection activeCell="H185" sqref="H185"/>
    </sheetView>
  </sheetViews>
  <sheetFormatPr defaultColWidth="51" defaultRowHeight="12.75"/>
  <cols>
    <col min="1" max="1" width="23.42578125" customWidth="1"/>
    <col min="2" max="2" width="54" customWidth="1"/>
    <col min="3" max="3" width="12.28515625" style="24" bestFit="1" customWidth="1"/>
    <col min="4" max="4" width="13.85546875" style="32" bestFit="1" customWidth="1"/>
    <col min="5" max="5" width="13.28515625" style="32" bestFit="1" customWidth="1"/>
    <col min="6" max="7" width="14" style="32" customWidth="1"/>
    <col min="8" max="8" width="11.28515625" style="32" bestFit="1" customWidth="1"/>
    <col min="9" max="9" width="11.42578125" bestFit="1" customWidth="1"/>
    <col min="10" max="10" width="11.28515625" bestFit="1" customWidth="1"/>
    <col min="11" max="11" width="5.7109375" bestFit="1" customWidth="1"/>
  </cols>
  <sheetData>
    <row r="1" spans="2:8" ht="15" customHeight="1">
      <c r="B1" s="108" t="s">
        <v>217</v>
      </c>
      <c r="C1" s="108"/>
      <c r="D1" s="108"/>
      <c r="E1" s="108"/>
      <c r="F1" s="108"/>
    </row>
    <row r="2" spans="2:8" ht="15" customHeight="1">
      <c r="B2" s="108"/>
      <c r="C2" s="108"/>
      <c r="D2" s="108"/>
      <c r="E2" s="108"/>
      <c r="F2" s="108"/>
    </row>
    <row r="3" spans="2:8">
      <c r="B3" s="2"/>
      <c r="C3" s="3"/>
      <c r="D3" s="37"/>
      <c r="E3" s="37"/>
      <c r="F3" s="37"/>
      <c r="G3" s="37"/>
    </row>
    <row r="4" spans="2:8">
      <c r="B4" s="2"/>
      <c r="C4" s="3"/>
      <c r="D4" s="37"/>
      <c r="E4" s="37"/>
      <c r="F4" s="37"/>
      <c r="G4" s="37"/>
    </row>
    <row r="5" spans="2:8">
      <c r="B5" s="2"/>
      <c r="C5" s="3"/>
      <c r="D5" s="37"/>
      <c r="E5" s="37"/>
      <c r="F5" s="37"/>
      <c r="G5" s="37"/>
    </row>
    <row r="6" spans="2:8">
      <c r="B6" s="2"/>
      <c r="C6" s="3"/>
      <c r="D6" s="37"/>
      <c r="E6" s="37"/>
      <c r="F6" s="37"/>
      <c r="G6" s="37"/>
    </row>
    <row r="7" spans="2:8">
      <c r="B7" s="2"/>
      <c r="C7" s="3"/>
      <c r="D7" s="37"/>
      <c r="E7" s="37"/>
      <c r="F7" s="37"/>
      <c r="G7" s="37"/>
    </row>
    <row r="8" spans="2:8">
      <c r="B8" s="2"/>
      <c r="C8" s="3"/>
      <c r="D8" s="37"/>
      <c r="E8" s="37"/>
      <c r="F8" s="37"/>
      <c r="G8" s="37"/>
    </row>
    <row r="9" spans="2:8">
      <c r="B9" s="2"/>
      <c r="C9" s="3"/>
      <c r="D9" s="37"/>
      <c r="E9" s="37"/>
      <c r="F9" s="37"/>
      <c r="G9" s="37"/>
    </row>
    <row r="10" spans="2:8">
      <c r="B10" s="2"/>
      <c r="C10" s="3"/>
      <c r="D10" s="37"/>
      <c r="E10" s="37"/>
      <c r="F10" s="37"/>
      <c r="G10" s="37"/>
    </row>
    <row r="11" spans="2:8" ht="15">
      <c r="B11" s="74" t="s">
        <v>215</v>
      </c>
      <c r="C11" s="74"/>
      <c r="D11" s="75"/>
      <c r="E11" s="75"/>
      <c r="F11" s="75"/>
      <c r="G11" s="75"/>
    </row>
    <row r="12" spans="2:8">
      <c r="B12" s="3"/>
      <c r="C12" s="3"/>
      <c r="D12" s="38"/>
      <c r="E12" s="38"/>
      <c r="F12" s="39"/>
      <c r="G12" s="39"/>
    </row>
    <row r="13" spans="2:8" s="29" customFormat="1" ht="25.5">
      <c r="B13" s="53" t="s">
        <v>0</v>
      </c>
      <c r="C13" s="54" t="s">
        <v>1</v>
      </c>
      <c r="D13" s="55" t="s">
        <v>2</v>
      </c>
      <c r="E13" s="55" t="s">
        <v>216</v>
      </c>
      <c r="F13" s="76">
        <v>3.5000000000000003E-2</v>
      </c>
      <c r="G13" s="76" t="s">
        <v>219</v>
      </c>
      <c r="H13" s="52"/>
    </row>
    <row r="14" spans="2:8">
      <c r="B14" s="4"/>
      <c r="C14" s="3"/>
      <c r="D14" s="38"/>
      <c r="E14" s="77">
        <v>0.1</v>
      </c>
      <c r="F14" s="78"/>
      <c r="G14" s="79">
        <v>0.41</v>
      </c>
    </row>
    <row r="15" spans="2:8" ht="14.25">
      <c r="B15" s="34" t="s">
        <v>7</v>
      </c>
      <c r="C15" s="35"/>
      <c r="D15" s="42"/>
      <c r="E15" s="42"/>
      <c r="F15" s="42"/>
      <c r="G15" s="42"/>
    </row>
    <row r="16" spans="2:8">
      <c r="B16" s="30" t="s">
        <v>36</v>
      </c>
      <c r="C16" s="15"/>
      <c r="D16" s="38"/>
      <c r="E16" s="38"/>
      <c r="F16" s="40"/>
      <c r="G16" s="40"/>
    </row>
    <row r="17" spans="1:11">
      <c r="B17" s="31" t="s">
        <v>8</v>
      </c>
      <c r="C17" s="16"/>
      <c r="D17" s="43"/>
      <c r="E17" s="43"/>
      <c r="F17" s="43"/>
      <c r="G17" s="43"/>
    </row>
    <row r="18" spans="1:11">
      <c r="B18" s="5"/>
      <c r="C18" s="17"/>
      <c r="D18" s="33"/>
      <c r="E18" s="33"/>
      <c r="F18" s="33"/>
      <c r="G18" s="33"/>
    </row>
    <row r="19" spans="1:11">
      <c r="A19" t="s">
        <v>72</v>
      </c>
      <c r="B19" s="5" t="s">
        <v>39</v>
      </c>
      <c r="C19" s="17">
        <v>26516101</v>
      </c>
      <c r="D19" s="33">
        <v>118043.85964912281</v>
      </c>
      <c r="E19" s="33">
        <f>+D19*(1-$E$14)</f>
        <v>106239.47368421053</v>
      </c>
      <c r="F19" s="33">
        <f>+E19*$F$13</f>
        <v>3718.3815789473692</v>
      </c>
      <c r="G19" s="33">
        <f>+F19*$G$14</f>
        <v>1524.5364473684212</v>
      </c>
      <c r="I19" s="71"/>
      <c r="J19" s="32"/>
      <c r="K19" s="51"/>
    </row>
    <row r="20" spans="1:11">
      <c r="A20" t="s">
        <v>145</v>
      </c>
      <c r="B20" s="5" t="s">
        <v>127</v>
      </c>
      <c r="C20" s="17">
        <v>26516131</v>
      </c>
      <c r="D20" s="33">
        <v>129342.10526315791</v>
      </c>
      <c r="E20" s="33">
        <f>+D20*(1-$E$14)</f>
        <v>116407.89473684212</v>
      </c>
      <c r="F20" s="33">
        <f>+E20*$F$13</f>
        <v>4074.2763157894747</v>
      </c>
      <c r="G20" s="33">
        <f>+F20*$G$14</f>
        <v>1670.4532894736844</v>
      </c>
      <c r="I20" s="71"/>
      <c r="J20" s="32"/>
      <c r="K20" s="51"/>
    </row>
    <row r="21" spans="1:11" hidden="1">
      <c r="A21" t="s">
        <v>73</v>
      </c>
      <c r="B21" s="5" t="s">
        <v>40</v>
      </c>
      <c r="C21" s="17">
        <v>26516201</v>
      </c>
      <c r="D21" s="33" t="e">
        <v>#N/A</v>
      </c>
      <c r="E21" s="33" t="e">
        <f>F21-D21</f>
        <v>#REF!</v>
      </c>
      <c r="F21" s="33" t="e">
        <f>+#REF!-#REF!</f>
        <v>#REF!</v>
      </c>
      <c r="G21" s="33" t="e">
        <f>+#REF!-#REF!</f>
        <v>#REF!</v>
      </c>
      <c r="I21" s="71"/>
      <c r="J21" s="32"/>
      <c r="K21" s="51"/>
    </row>
    <row r="22" spans="1:11" hidden="1">
      <c r="A22" t="s">
        <v>74</v>
      </c>
      <c r="B22" s="5" t="s">
        <v>41</v>
      </c>
      <c r="C22" s="17">
        <v>26516211</v>
      </c>
      <c r="D22" s="33" t="e">
        <v>#N/A</v>
      </c>
      <c r="E22" s="33" t="e">
        <f>F22-D22</f>
        <v>#REF!</v>
      </c>
      <c r="F22" s="33" t="e">
        <f>+#REF!-#REF!</f>
        <v>#REF!</v>
      </c>
      <c r="G22" s="33" t="e">
        <f>+#REF!-#REF!</f>
        <v>#REF!</v>
      </c>
      <c r="I22" s="71"/>
      <c r="J22" s="32"/>
      <c r="K22" s="51"/>
    </row>
    <row r="23" spans="1:11" hidden="1">
      <c r="A23" t="s">
        <v>75</v>
      </c>
      <c r="B23" s="5" t="s">
        <v>65</v>
      </c>
      <c r="C23" s="17">
        <v>26516231</v>
      </c>
      <c r="D23" s="33">
        <v>133457.89473684214</v>
      </c>
      <c r="E23" s="33" t="e">
        <f>F23-D23</f>
        <v>#REF!</v>
      </c>
      <c r="F23" s="33" t="e">
        <f>+#REF!-#REF!</f>
        <v>#REF!</v>
      </c>
      <c r="G23" s="33" t="e">
        <f>+#REF!-#REF!</f>
        <v>#REF!</v>
      </c>
      <c r="I23" s="71"/>
      <c r="J23" s="32"/>
      <c r="K23" s="51"/>
    </row>
    <row r="24" spans="1:11">
      <c r="B24" s="10" t="s">
        <v>21</v>
      </c>
      <c r="C24" s="18"/>
      <c r="D24" s="33"/>
      <c r="E24" s="33"/>
      <c r="F24" s="33"/>
      <c r="G24" s="33"/>
      <c r="I24" s="71"/>
      <c r="J24" s="32"/>
      <c r="K24" s="51"/>
    </row>
    <row r="25" spans="1:11">
      <c r="B25" s="10"/>
      <c r="C25" s="18"/>
      <c r="D25" s="33"/>
      <c r="E25" s="33"/>
      <c r="F25" s="33"/>
      <c r="G25" s="33"/>
      <c r="I25" s="71"/>
      <c r="J25" s="32"/>
      <c r="K25" s="51"/>
    </row>
    <row r="26" spans="1:11">
      <c r="B26" s="31" t="s">
        <v>144</v>
      </c>
      <c r="C26" s="16"/>
      <c r="D26" s="43"/>
      <c r="E26" s="43"/>
      <c r="F26" s="43"/>
      <c r="G26" s="43"/>
      <c r="I26" s="71"/>
      <c r="J26" s="32"/>
      <c r="K26" s="51"/>
    </row>
    <row r="27" spans="1:11">
      <c r="B27" s="5"/>
      <c r="C27" s="17"/>
      <c r="D27" s="33"/>
      <c r="E27" s="33"/>
      <c r="F27" s="33"/>
      <c r="G27" s="33"/>
      <c r="I27" s="71"/>
      <c r="J27" s="32"/>
      <c r="K27" s="51"/>
    </row>
    <row r="28" spans="1:11">
      <c r="A28" t="s">
        <v>128</v>
      </c>
      <c r="B28" s="5" t="s">
        <v>136</v>
      </c>
      <c r="C28" s="17">
        <v>26516285</v>
      </c>
      <c r="D28" s="33">
        <v>135798.24561403511</v>
      </c>
      <c r="E28" s="33">
        <f t="shared" ref="E28:E35" si="0">+D28*(1-$E$14)</f>
        <v>122218.4210526316</v>
      </c>
      <c r="F28" s="33">
        <f t="shared" ref="F28:F35" si="1">+E28*$F$13</f>
        <v>4277.6447368421068</v>
      </c>
      <c r="G28" s="33">
        <f t="shared" ref="G28:G35" si="2">+F28*$G$14</f>
        <v>1753.8343421052637</v>
      </c>
      <c r="I28" s="71"/>
      <c r="J28" s="32"/>
      <c r="K28" s="51"/>
    </row>
    <row r="29" spans="1:11">
      <c r="A29" t="s">
        <v>129</v>
      </c>
      <c r="B29" s="5" t="s">
        <v>137</v>
      </c>
      <c r="C29" s="17">
        <v>26516285</v>
      </c>
      <c r="D29" s="33">
        <v>135798.24561403511</v>
      </c>
      <c r="E29" s="33">
        <f t="shared" si="0"/>
        <v>122218.4210526316</v>
      </c>
      <c r="F29" s="33">
        <f t="shared" si="1"/>
        <v>4277.6447368421068</v>
      </c>
      <c r="G29" s="33">
        <f t="shared" si="2"/>
        <v>1753.8343421052637</v>
      </c>
      <c r="I29" s="71"/>
      <c r="J29" s="32"/>
      <c r="K29" s="51"/>
    </row>
    <row r="30" spans="1:11">
      <c r="A30" t="s">
        <v>130</v>
      </c>
      <c r="B30" s="5" t="s">
        <v>138</v>
      </c>
      <c r="C30" s="17">
        <v>26516305</v>
      </c>
      <c r="D30" s="33">
        <v>147096.49122807017</v>
      </c>
      <c r="E30" s="33">
        <f t="shared" si="0"/>
        <v>132386.84210526315</v>
      </c>
      <c r="F30" s="33">
        <f t="shared" si="1"/>
        <v>4633.5394736842109</v>
      </c>
      <c r="G30" s="33">
        <f t="shared" si="2"/>
        <v>1899.7511842105264</v>
      </c>
      <c r="I30" s="71"/>
      <c r="J30" s="32"/>
      <c r="K30" s="51"/>
    </row>
    <row r="31" spans="1:11">
      <c r="A31" t="s">
        <v>131</v>
      </c>
      <c r="B31" s="5" t="s">
        <v>139</v>
      </c>
      <c r="C31" s="17">
        <v>26516305</v>
      </c>
      <c r="D31" s="33">
        <v>147096.49122807017</v>
      </c>
      <c r="E31" s="33">
        <f t="shared" si="0"/>
        <v>132386.84210526315</v>
      </c>
      <c r="F31" s="33">
        <f t="shared" si="1"/>
        <v>4633.5394736842109</v>
      </c>
      <c r="G31" s="33">
        <f t="shared" si="2"/>
        <v>1899.7511842105264</v>
      </c>
      <c r="I31" s="71"/>
      <c r="J31" s="32"/>
      <c r="K31" s="51"/>
    </row>
    <row r="32" spans="1:11">
      <c r="A32" t="s">
        <v>132</v>
      </c>
      <c r="B32" s="5" t="s">
        <v>140</v>
      </c>
      <c r="C32" s="17">
        <v>26516305</v>
      </c>
      <c r="D32" s="33">
        <v>151131.57894736843</v>
      </c>
      <c r="E32" s="33">
        <f t="shared" si="0"/>
        <v>136018.4210526316</v>
      </c>
      <c r="F32" s="33">
        <f t="shared" si="1"/>
        <v>4760.6447368421068</v>
      </c>
      <c r="G32" s="33">
        <f t="shared" si="2"/>
        <v>1951.8643421052636</v>
      </c>
      <c r="I32" s="71"/>
      <c r="J32" s="32"/>
      <c r="K32" s="51"/>
    </row>
    <row r="33" spans="1:13">
      <c r="A33" t="s">
        <v>133</v>
      </c>
      <c r="B33" s="5" t="s">
        <v>141</v>
      </c>
      <c r="C33" s="17">
        <v>26516315</v>
      </c>
      <c r="D33" s="33">
        <v>155166.66666666669</v>
      </c>
      <c r="E33" s="33">
        <f t="shared" si="0"/>
        <v>139650.00000000003</v>
      </c>
      <c r="F33" s="33">
        <f t="shared" si="1"/>
        <v>4887.7500000000018</v>
      </c>
      <c r="G33" s="33">
        <f t="shared" si="2"/>
        <v>2003.9775000000006</v>
      </c>
      <c r="I33" s="71"/>
      <c r="J33" s="32"/>
      <c r="K33" s="51"/>
    </row>
    <row r="34" spans="1:13">
      <c r="A34" t="s">
        <v>134</v>
      </c>
      <c r="B34" s="5" t="s">
        <v>142</v>
      </c>
      <c r="C34" s="17">
        <v>26516315</v>
      </c>
      <c r="D34" s="33">
        <v>155166.66666666669</v>
      </c>
      <c r="E34" s="33">
        <f t="shared" si="0"/>
        <v>139650.00000000003</v>
      </c>
      <c r="F34" s="33">
        <f t="shared" si="1"/>
        <v>4887.7500000000018</v>
      </c>
      <c r="G34" s="33">
        <f t="shared" si="2"/>
        <v>2003.9775000000006</v>
      </c>
      <c r="I34" s="71"/>
      <c r="J34" s="32"/>
      <c r="K34" s="51"/>
    </row>
    <row r="35" spans="1:13">
      <c r="A35" t="s">
        <v>135</v>
      </c>
      <c r="B35" s="5" t="s">
        <v>143</v>
      </c>
      <c r="C35" s="17">
        <v>26516315</v>
      </c>
      <c r="D35" s="33">
        <v>160008.77192982458</v>
      </c>
      <c r="E35" s="33">
        <f t="shared" si="0"/>
        <v>144007.89473684214</v>
      </c>
      <c r="F35" s="33">
        <f t="shared" si="1"/>
        <v>5040.2763157894751</v>
      </c>
      <c r="G35" s="33">
        <f t="shared" si="2"/>
        <v>2066.5132894736848</v>
      </c>
      <c r="I35" s="71"/>
      <c r="J35" s="32"/>
      <c r="K35" s="51"/>
    </row>
    <row r="36" spans="1:13">
      <c r="B36" s="10" t="s">
        <v>21</v>
      </c>
      <c r="C36" s="18"/>
      <c r="D36" s="33"/>
      <c r="E36" s="33"/>
      <c r="F36" s="33"/>
      <c r="G36" s="33"/>
      <c r="I36" s="71"/>
      <c r="J36" s="32"/>
      <c r="K36" s="51"/>
    </row>
    <row r="37" spans="1:13">
      <c r="B37" s="8"/>
      <c r="C37" s="23"/>
      <c r="D37" s="44"/>
      <c r="E37" s="44"/>
      <c r="F37" s="44"/>
      <c r="G37" s="44"/>
      <c r="I37" s="71"/>
      <c r="J37" s="32"/>
      <c r="K37" s="51"/>
    </row>
    <row r="38" spans="1:13" hidden="1">
      <c r="B38" s="9" t="s">
        <v>70</v>
      </c>
      <c r="C38" s="17"/>
      <c r="D38" s="33"/>
      <c r="E38" s="33"/>
      <c r="F38" s="44"/>
      <c r="G38" s="44"/>
      <c r="I38" s="71"/>
      <c r="J38" s="32"/>
      <c r="K38" s="51"/>
    </row>
    <row r="39" spans="1:13" hidden="1">
      <c r="B39" s="8"/>
      <c r="C39" s="17"/>
      <c r="D39" s="33"/>
      <c r="E39" s="33"/>
      <c r="F39" s="44"/>
      <c r="G39" s="44"/>
      <c r="I39" s="71"/>
      <c r="J39" s="32"/>
      <c r="K39" s="51"/>
    </row>
    <row r="40" spans="1:13" hidden="1">
      <c r="A40" s="70" t="s">
        <v>76</v>
      </c>
      <c r="B40" s="5" t="s">
        <v>61</v>
      </c>
      <c r="C40" s="17">
        <v>26516461</v>
      </c>
      <c r="D40" s="33">
        <v>141113.16</v>
      </c>
      <c r="E40" s="33" t="e">
        <f>F40-D40</f>
        <v>#REF!</v>
      </c>
      <c r="F40" s="33" t="e">
        <f>+#REF!-#REF!</f>
        <v>#REF!</v>
      </c>
      <c r="G40" s="33" t="e">
        <f>+#REF!-#REF!</f>
        <v>#REF!</v>
      </c>
      <c r="I40" s="71"/>
      <c r="J40" s="32"/>
      <c r="K40" s="51"/>
      <c r="M40" t="s">
        <v>61</v>
      </c>
    </row>
    <row r="41" spans="1:13" hidden="1">
      <c r="B41" s="6" t="s">
        <v>62</v>
      </c>
      <c r="C41" s="17"/>
      <c r="D41" s="33"/>
      <c r="E41" s="33"/>
      <c r="F41" s="33"/>
      <c r="G41" s="33"/>
      <c r="I41" s="71"/>
      <c r="J41" s="32"/>
      <c r="K41" s="51"/>
      <c r="M41" t="s">
        <v>37</v>
      </c>
    </row>
    <row r="42" spans="1:13" hidden="1">
      <c r="B42" s="10" t="s">
        <v>21</v>
      </c>
      <c r="C42" s="17"/>
      <c r="D42" s="33"/>
      <c r="E42" s="33"/>
      <c r="F42" s="33"/>
      <c r="G42" s="33"/>
      <c r="I42" s="71"/>
      <c r="J42" s="32"/>
      <c r="K42" s="51"/>
      <c r="M42" t="s">
        <v>38</v>
      </c>
    </row>
    <row r="43" spans="1:13" hidden="1">
      <c r="B43" s="10"/>
      <c r="C43" s="17"/>
      <c r="D43" s="33"/>
      <c r="E43" s="33"/>
      <c r="F43" s="33"/>
      <c r="G43" s="33"/>
      <c r="I43" s="71"/>
      <c r="J43" s="32"/>
      <c r="K43" s="51"/>
    </row>
    <row r="44" spans="1:13" hidden="1">
      <c r="A44" s="70" t="s">
        <v>77</v>
      </c>
      <c r="B44" s="5" t="s">
        <v>37</v>
      </c>
      <c r="C44" s="17">
        <v>26516501</v>
      </c>
      <c r="D44" s="33">
        <v>161069.29999999999</v>
      </c>
      <c r="E44" s="33" t="e">
        <f>F44-D44</f>
        <v>#REF!</v>
      </c>
      <c r="F44" s="33" t="e">
        <f>+#REF!-#REF!</f>
        <v>#REF!</v>
      </c>
      <c r="G44" s="33" t="e">
        <f>+#REF!-#REF!</f>
        <v>#REF!</v>
      </c>
      <c r="I44" s="71"/>
      <c r="J44" s="32"/>
      <c r="K44" s="51"/>
    </row>
    <row r="45" spans="1:13" hidden="1">
      <c r="A45" s="70" t="s">
        <v>78</v>
      </c>
      <c r="B45" s="5" t="s">
        <v>38</v>
      </c>
      <c r="C45" s="17">
        <v>26516521</v>
      </c>
      <c r="D45" s="33">
        <v>169051.75</v>
      </c>
      <c r="E45" s="33" t="e">
        <f>F45-D45</f>
        <v>#REF!</v>
      </c>
      <c r="F45" s="33" t="e">
        <f>+#REF!-#REF!</f>
        <v>#REF!</v>
      </c>
      <c r="G45" s="33" t="e">
        <f>+#REF!-#REF!</f>
        <v>#REF!</v>
      </c>
      <c r="I45" s="71"/>
      <c r="J45" s="32"/>
      <c r="K45" s="51"/>
    </row>
    <row r="46" spans="1:13" hidden="1">
      <c r="A46" t="s">
        <v>79</v>
      </c>
      <c r="B46" s="5" t="s">
        <v>49</v>
      </c>
      <c r="C46" s="17">
        <v>26516510</v>
      </c>
      <c r="D46" s="33" t="e">
        <v>#N/A</v>
      </c>
      <c r="E46" s="33" t="e">
        <f>F46-D46</f>
        <v>#REF!</v>
      </c>
      <c r="F46" s="33" t="e">
        <f>+#REF!-#REF!</f>
        <v>#REF!</v>
      </c>
      <c r="G46" s="33" t="e">
        <f>+#REF!-#REF!</f>
        <v>#REF!</v>
      </c>
      <c r="I46" s="71"/>
      <c r="J46" s="32"/>
      <c r="K46" s="51"/>
    </row>
    <row r="47" spans="1:13" hidden="1">
      <c r="A47" t="s">
        <v>80</v>
      </c>
      <c r="B47" s="5" t="s">
        <v>66</v>
      </c>
      <c r="C47" s="17">
        <v>26516580</v>
      </c>
      <c r="D47" s="33" t="e">
        <v>#N/A</v>
      </c>
      <c r="E47" s="33" t="e">
        <f>F47-D47</f>
        <v>#REF!</v>
      </c>
      <c r="F47" s="33" t="e">
        <f>+#REF!-#REF!</f>
        <v>#REF!</v>
      </c>
      <c r="G47" s="33" t="e">
        <f>+#REF!-#REF!</f>
        <v>#REF!</v>
      </c>
      <c r="I47" s="71"/>
      <c r="J47" s="32"/>
      <c r="K47" s="51"/>
    </row>
    <row r="48" spans="1:13" hidden="1">
      <c r="B48" s="6" t="s">
        <v>18</v>
      </c>
      <c r="C48" s="17"/>
      <c r="D48" s="33"/>
      <c r="E48" s="33"/>
      <c r="F48" s="44"/>
      <c r="G48" s="44"/>
      <c r="I48" s="71"/>
      <c r="J48" s="32"/>
      <c r="K48" s="51"/>
    </row>
    <row r="49" spans="1:11" hidden="1">
      <c r="B49" s="10" t="s">
        <v>21</v>
      </c>
      <c r="C49" s="17"/>
      <c r="D49" s="33"/>
      <c r="E49" s="33"/>
      <c r="F49" s="44"/>
      <c r="G49" s="44"/>
      <c r="I49" s="71"/>
      <c r="J49" s="32"/>
      <c r="K49" s="51"/>
    </row>
    <row r="50" spans="1:11" hidden="1">
      <c r="B50" s="10"/>
      <c r="C50" s="17"/>
      <c r="D50" s="33"/>
      <c r="E50" s="33"/>
      <c r="F50" s="44"/>
      <c r="G50" s="44"/>
      <c r="I50" s="71"/>
      <c r="J50" s="32"/>
      <c r="K50" s="51"/>
    </row>
    <row r="51" spans="1:11">
      <c r="B51" s="9" t="s">
        <v>159</v>
      </c>
      <c r="C51" s="18"/>
      <c r="D51" s="33"/>
      <c r="E51" s="33"/>
      <c r="F51" s="33"/>
      <c r="G51" s="33"/>
      <c r="I51" s="71"/>
      <c r="J51" s="32"/>
      <c r="K51" s="51"/>
    </row>
    <row r="52" spans="1:11">
      <c r="A52" s="71" t="s">
        <v>164</v>
      </c>
      <c r="B52" s="5" t="s">
        <v>61</v>
      </c>
      <c r="C52" s="17">
        <v>26516462</v>
      </c>
      <c r="D52" s="33">
        <v>166455.26315789475</v>
      </c>
      <c r="E52" s="33">
        <f>+D52*(1-$E$14)</f>
        <v>149809.73684210528</v>
      </c>
      <c r="F52" s="33">
        <f>+E52*$F$13</f>
        <v>5243.3407894736856</v>
      </c>
      <c r="G52" s="33">
        <f>+F52*$G$14</f>
        <v>2149.7697236842109</v>
      </c>
      <c r="I52" s="71"/>
      <c r="J52" s="32"/>
      <c r="K52" s="51"/>
    </row>
    <row r="53" spans="1:11">
      <c r="A53" s="71" t="s">
        <v>190</v>
      </c>
      <c r="B53" s="5" t="s">
        <v>186</v>
      </c>
      <c r="C53" s="17">
        <v>26516470</v>
      </c>
      <c r="D53" s="33">
        <v>175235.9649122807</v>
      </c>
      <c r="E53" s="33">
        <f>+D53*(1-$E$14)</f>
        <v>157712.36842105264</v>
      </c>
      <c r="F53" s="33">
        <f>+E53*$F$13</f>
        <v>5519.9328947368431</v>
      </c>
      <c r="G53" s="33">
        <f>+F53*$G$14</f>
        <v>2263.1724868421056</v>
      </c>
      <c r="I53" s="71"/>
      <c r="J53" s="32"/>
      <c r="K53" s="51"/>
    </row>
    <row r="54" spans="1:11">
      <c r="B54" s="6" t="s">
        <v>62</v>
      </c>
      <c r="C54" s="17"/>
      <c r="D54" s="33"/>
      <c r="E54" s="33"/>
      <c r="F54" s="33"/>
      <c r="G54" s="33"/>
      <c r="I54" s="71"/>
      <c r="J54" s="32"/>
      <c r="K54" s="51"/>
    </row>
    <row r="55" spans="1:11">
      <c r="B55" s="10" t="s">
        <v>21</v>
      </c>
      <c r="C55" s="17"/>
      <c r="D55" s="33"/>
      <c r="E55" s="33"/>
      <c r="F55" s="33"/>
      <c r="G55" s="33"/>
      <c r="I55" s="71"/>
      <c r="J55" s="32"/>
      <c r="K55" s="51"/>
    </row>
    <row r="56" spans="1:11">
      <c r="B56" s="5"/>
      <c r="C56" s="17"/>
      <c r="D56" s="33"/>
      <c r="E56" s="33"/>
      <c r="F56" s="33"/>
      <c r="G56" s="33"/>
      <c r="I56" s="71"/>
      <c r="J56" s="32"/>
      <c r="K56" s="51"/>
    </row>
    <row r="57" spans="1:11">
      <c r="A57" s="71" t="s">
        <v>165</v>
      </c>
      <c r="B57" s="5" t="s">
        <v>37</v>
      </c>
      <c r="C57" s="17">
        <v>26516502</v>
      </c>
      <c r="D57" s="33">
        <v>186411.40350877197</v>
      </c>
      <c r="E57" s="33">
        <f>+D57*(1-$E$14)</f>
        <v>167770.26315789478</v>
      </c>
      <c r="F57" s="33">
        <f>+E57*$F$13</f>
        <v>5871.9592105263173</v>
      </c>
      <c r="G57" s="33">
        <f>+F57*$G$14</f>
        <v>2407.5032763157901</v>
      </c>
      <c r="I57" s="71"/>
      <c r="J57" s="32"/>
      <c r="K57" s="51"/>
    </row>
    <row r="58" spans="1:11">
      <c r="A58" s="71" t="s">
        <v>166</v>
      </c>
      <c r="B58" s="5" t="s">
        <v>38</v>
      </c>
      <c r="C58" s="17">
        <v>26516522</v>
      </c>
      <c r="D58" s="33">
        <v>195192.10526315789</v>
      </c>
      <c r="E58" s="33">
        <f>+D58*(1-$E$14)</f>
        <v>175672.89473684211</v>
      </c>
      <c r="F58" s="33">
        <f>+E58*$F$13</f>
        <v>6148.5513157894748</v>
      </c>
      <c r="G58" s="33">
        <f>+F58*$G$14</f>
        <v>2520.9060394736844</v>
      </c>
      <c r="I58" s="71"/>
      <c r="J58" s="32"/>
      <c r="K58" s="51"/>
    </row>
    <row r="59" spans="1:11">
      <c r="A59" s="71" t="s">
        <v>189</v>
      </c>
      <c r="B59" s="5" t="s">
        <v>195</v>
      </c>
      <c r="C59" s="17">
        <v>26516530</v>
      </c>
      <c r="D59" s="33">
        <v>203174.56140350879</v>
      </c>
      <c r="E59" s="33">
        <f>+D59*(1-$E$14)</f>
        <v>182857.10526315792</v>
      </c>
      <c r="F59" s="33">
        <f>+E59*$F$13</f>
        <v>6399.9986842105282</v>
      </c>
      <c r="G59" s="33">
        <f>+F59*$G$14</f>
        <v>2623.9994605263164</v>
      </c>
      <c r="I59" s="71"/>
      <c r="J59" s="32"/>
      <c r="K59" s="51"/>
    </row>
    <row r="60" spans="1:11">
      <c r="B60" s="6" t="s">
        <v>18</v>
      </c>
      <c r="C60" s="18"/>
      <c r="D60" s="33"/>
      <c r="E60" s="33"/>
      <c r="F60" s="33"/>
      <c r="G60" s="33"/>
      <c r="I60" s="71"/>
      <c r="J60" s="32"/>
      <c r="K60" s="51"/>
    </row>
    <row r="61" spans="1:11">
      <c r="B61" s="10" t="s">
        <v>21</v>
      </c>
      <c r="C61" s="18"/>
      <c r="D61" s="33"/>
      <c r="E61" s="33"/>
      <c r="F61" s="33"/>
      <c r="G61" s="33"/>
      <c r="I61" s="71"/>
      <c r="J61" s="32"/>
      <c r="K61" s="51"/>
    </row>
    <row r="62" spans="1:11">
      <c r="B62" s="7"/>
      <c r="C62" s="18"/>
      <c r="D62" s="33"/>
      <c r="E62" s="33"/>
      <c r="F62" s="33"/>
      <c r="G62" s="33"/>
      <c r="I62" s="71"/>
      <c r="J62" s="32"/>
      <c r="K62" s="51"/>
    </row>
    <row r="63" spans="1:11">
      <c r="B63" s="9" t="s">
        <v>125</v>
      </c>
      <c r="C63" s="16"/>
      <c r="D63" s="33"/>
      <c r="E63" s="33"/>
      <c r="F63" s="33"/>
      <c r="G63" s="33"/>
      <c r="I63" s="71"/>
      <c r="J63" s="32"/>
      <c r="K63" s="51"/>
    </row>
    <row r="64" spans="1:11">
      <c r="B64" s="5"/>
      <c r="C64" s="17"/>
      <c r="D64" s="33"/>
      <c r="E64" s="33"/>
      <c r="F64" s="33"/>
      <c r="G64" s="33"/>
      <c r="I64" s="71"/>
      <c r="J64" s="32"/>
      <c r="K64" s="51"/>
    </row>
    <row r="65" spans="1:11">
      <c r="A65" t="s">
        <v>81</v>
      </c>
      <c r="B65" s="5" t="s">
        <v>42</v>
      </c>
      <c r="C65" s="17">
        <v>26526400</v>
      </c>
      <c r="D65" s="33">
        <v>186610.5263157895</v>
      </c>
      <c r="E65" s="33">
        <f>+D65*(1-$E$14)</f>
        <v>167949.47368421056</v>
      </c>
      <c r="F65" s="33">
        <f>+E65*$F$13</f>
        <v>5878.2315789473705</v>
      </c>
      <c r="G65" s="33">
        <f>+F65*$G$14</f>
        <v>2410.0749473684218</v>
      </c>
      <c r="I65" s="71"/>
      <c r="J65" s="32"/>
      <c r="K65" s="51"/>
    </row>
    <row r="66" spans="1:11">
      <c r="A66" t="s">
        <v>82</v>
      </c>
      <c r="B66" s="5" t="s">
        <v>43</v>
      </c>
      <c r="C66" s="17">
        <v>26526501</v>
      </c>
      <c r="D66" s="33">
        <v>200977.63157894739</v>
      </c>
      <c r="E66" s="33">
        <f>+D66*(1-$E$14)</f>
        <v>180879.86842105264</v>
      </c>
      <c r="F66" s="33">
        <f>+E66*$F$13</f>
        <v>6330.7953947368433</v>
      </c>
      <c r="G66" s="33">
        <f>+F66*$G$14</f>
        <v>2595.6261118421057</v>
      </c>
      <c r="I66" s="71"/>
      <c r="J66" s="32"/>
      <c r="K66" s="51"/>
    </row>
    <row r="67" spans="1:11">
      <c r="A67" t="s">
        <v>83</v>
      </c>
      <c r="B67" s="5" t="s">
        <v>44</v>
      </c>
      <c r="C67" s="17">
        <v>26526530</v>
      </c>
      <c r="D67" s="33">
        <v>210609.21052631582</v>
      </c>
      <c r="E67" s="33">
        <f>+D67*(1-$E$14)</f>
        <v>189548.28947368424</v>
      </c>
      <c r="F67" s="33">
        <f>+E67*$F$13</f>
        <v>6634.1901315789491</v>
      </c>
      <c r="G67" s="33">
        <f>+F67*$G$14</f>
        <v>2720.0179539473688</v>
      </c>
      <c r="I67" s="71"/>
      <c r="J67" s="32"/>
      <c r="K67" s="51"/>
    </row>
    <row r="68" spans="1:11">
      <c r="A68" t="s">
        <v>201</v>
      </c>
      <c r="B68" s="5" t="s">
        <v>203</v>
      </c>
      <c r="C68" s="17">
        <v>26526521</v>
      </c>
      <c r="D68" s="33">
        <v>214622.36842105264</v>
      </c>
      <c r="E68" s="33">
        <f>+D68*(1-$E$14)</f>
        <v>193160.13157894739</v>
      </c>
      <c r="F68" s="33">
        <f>+E68*$F$13</f>
        <v>6760.6046052631591</v>
      </c>
      <c r="G68" s="33">
        <f>+F68*$G$14</f>
        <v>2771.8478881578949</v>
      </c>
      <c r="I68" s="71"/>
      <c r="J68" s="32"/>
      <c r="K68" s="51"/>
    </row>
    <row r="69" spans="1:11">
      <c r="A69" t="s">
        <v>202</v>
      </c>
      <c r="B69" s="5" t="s">
        <v>204</v>
      </c>
      <c r="C69" s="17">
        <v>26526561</v>
      </c>
      <c r="D69" s="33">
        <v>222648.68421052632</v>
      </c>
      <c r="E69" s="33">
        <f>+D69*(1-$E$14)</f>
        <v>200383.81578947368</v>
      </c>
      <c r="F69" s="33">
        <f>+E69*$F$13</f>
        <v>7013.433552631579</v>
      </c>
      <c r="G69" s="33">
        <f>+F69*$G$14</f>
        <v>2875.507756578947</v>
      </c>
      <c r="I69" s="71"/>
      <c r="J69" s="32"/>
      <c r="K69" s="51"/>
    </row>
    <row r="70" spans="1:11">
      <c r="B70" s="6" t="s">
        <v>22</v>
      </c>
      <c r="C70" s="17"/>
      <c r="D70" s="33"/>
      <c r="E70" s="33"/>
      <c r="F70" s="33"/>
      <c r="G70" s="33"/>
      <c r="I70" s="71"/>
      <c r="J70" s="32"/>
      <c r="K70" s="51"/>
    </row>
    <row r="71" spans="1:11">
      <c r="B71" s="10" t="s">
        <v>21</v>
      </c>
      <c r="C71" s="17"/>
      <c r="D71" s="33"/>
      <c r="E71" s="33"/>
      <c r="F71" s="33"/>
      <c r="G71" s="33"/>
      <c r="I71" s="71"/>
      <c r="J71" s="32"/>
      <c r="K71" s="51"/>
    </row>
    <row r="72" spans="1:11">
      <c r="B72" s="5"/>
      <c r="C72" s="17"/>
      <c r="D72" s="33"/>
      <c r="E72" s="33"/>
      <c r="F72" s="33"/>
      <c r="G72" s="33"/>
      <c r="I72" s="71"/>
      <c r="J72" s="32"/>
      <c r="K72" s="51"/>
    </row>
    <row r="73" spans="1:11">
      <c r="B73" s="9" t="s">
        <v>126</v>
      </c>
      <c r="C73" s="17"/>
      <c r="D73" s="33"/>
      <c r="E73" s="33"/>
      <c r="F73" s="33"/>
      <c r="G73" s="33"/>
      <c r="I73" s="71"/>
      <c r="J73" s="32"/>
      <c r="K73" s="51"/>
    </row>
    <row r="74" spans="1:11">
      <c r="B74" s="5"/>
      <c r="C74" s="17"/>
      <c r="D74" s="33"/>
      <c r="E74" s="33"/>
      <c r="F74" s="33"/>
      <c r="G74" s="33"/>
      <c r="I74" s="71"/>
      <c r="J74" s="32"/>
      <c r="K74" s="51"/>
    </row>
    <row r="75" spans="1:11">
      <c r="A75" t="s">
        <v>121</v>
      </c>
      <c r="B75" s="5" t="s">
        <v>123</v>
      </c>
      <c r="C75" s="17">
        <v>26526515</v>
      </c>
      <c r="D75" s="33">
        <v>210609.21052631582</v>
      </c>
      <c r="E75" s="33">
        <f>+D75*(1-$E$14)</f>
        <v>189548.28947368424</v>
      </c>
      <c r="F75" s="33">
        <f>+E75*$F$13</f>
        <v>6634.1901315789491</v>
      </c>
      <c r="G75" s="33">
        <f>+F75*$G$14</f>
        <v>2720.0179539473688</v>
      </c>
      <c r="I75" s="71"/>
      <c r="J75" s="32"/>
      <c r="K75" s="51"/>
    </row>
    <row r="76" spans="1:11">
      <c r="A76" t="s">
        <v>122</v>
      </c>
      <c r="B76" s="5" t="s">
        <v>124</v>
      </c>
      <c r="C76" s="17">
        <v>26526535</v>
      </c>
      <c r="D76" s="33">
        <v>219438.15789473685</v>
      </c>
      <c r="E76" s="33">
        <f>+D76*(1-$E$14)</f>
        <v>197494.34210526317</v>
      </c>
      <c r="F76" s="33">
        <f>+E76*$F$13</f>
        <v>6912.3019736842116</v>
      </c>
      <c r="G76" s="33">
        <f>+F76*$G$14</f>
        <v>2834.0438092105264</v>
      </c>
      <c r="I76" s="71"/>
      <c r="J76" s="32"/>
      <c r="K76" s="51"/>
    </row>
    <row r="77" spans="1:11">
      <c r="B77" s="6" t="s">
        <v>22</v>
      </c>
      <c r="C77" s="18"/>
      <c r="D77" s="33"/>
      <c r="E77" s="33"/>
      <c r="F77" s="33"/>
      <c r="G77" s="33"/>
      <c r="I77" s="71"/>
      <c r="J77" s="32"/>
      <c r="K77" s="51"/>
    </row>
    <row r="78" spans="1:11">
      <c r="B78" s="10" t="s">
        <v>21</v>
      </c>
      <c r="C78" s="18"/>
      <c r="D78" s="33"/>
      <c r="E78" s="33"/>
      <c r="F78" s="33"/>
      <c r="G78" s="33"/>
      <c r="I78" s="71"/>
      <c r="J78" s="32"/>
      <c r="K78" s="51"/>
    </row>
    <row r="79" spans="1:11">
      <c r="B79" s="10"/>
      <c r="C79" s="18"/>
      <c r="D79" s="33"/>
      <c r="E79" s="33"/>
      <c r="F79" s="33"/>
      <c r="G79" s="33"/>
      <c r="I79" s="71"/>
      <c r="J79" s="32"/>
      <c r="K79" s="51"/>
    </row>
    <row r="80" spans="1:11">
      <c r="B80" s="7"/>
      <c r="C80" s="18"/>
      <c r="D80" s="33"/>
      <c r="E80" s="33"/>
      <c r="F80" s="33"/>
      <c r="G80" s="33"/>
      <c r="I80" s="71"/>
      <c r="J80" s="32"/>
      <c r="K80" s="51"/>
    </row>
    <row r="81" spans="1:11">
      <c r="B81" s="9" t="s">
        <v>187</v>
      </c>
      <c r="C81" s="18"/>
      <c r="D81" s="33"/>
      <c r="E81" s="33"/>
      <c r="F81" s="33"/>
      <c r="G81" s="33"/>
      <c r="I81" s="71"/>
      <c r="J81" s="32"/>
      <c r="K81" s="51"/>
    </row>
    <row r="82" spans="1:11">
      <c r="B82" s="9"/>
      <c r="C82" s="18"/>
      <c r="D82" s="33"/>
      <c r="E82" s="33"/>
      <c r="F82" s="33"/>
      <c r="G82" s="33"/>
      <c r="I82" s="71"/>
      <c r="J82" s="32"/>
      <c r="K82" s="51"/>
    </row>
    <row r="83" spans="1:11">
      <c r="A83" t="s">
        <v>84</v>
      </c>
      <c r="B83" s="5" t="s">
        <v>50</v>
      </c>
      <c r="C83" s="17">
        <v>26516601</v>
      </c>
      <c r="D83" s="33">
        <v>249692.54385964913</v>
      </c>
      <c r="E83" s="33">
        <f>+D83*(1-$E$14)</f>
        <v>224723.28947368421</v>
      </c>
      <c r="F83" s="33">
        <f>+E83*$F$13</f>
        <v>7865.3151315789482</v>
      </c>
      <c r="G83" s="33">
        <f>+F83*$G$14</f>
        <v>3224.7792039473684</v>
      </c>
      <c r="I83" s="71"/>
      <c r="J83" s="32"/>
      <c r="K83" s="51"/>
    </row>
    <row r="84" spans="1:11">
      <c r="A84" t="s">
        <v>85</v>
      </c>
      <c r="B84" s="5" t="s">
        <v>51</v>
      </c>
      <c r="C84" s="17">
        <v>26516610</v>
      </c>
      <c r="D84" s="33">
        <v>267157.4561403509</v>
      </c>
      <c r="E84" s="33">
        <f>+D84*(1-$E$14)</f>
        <v>240441.71052631582</v>
      </c>
      <c r="F84" s="33">
        <f>+E84*$F$13</f>
        <v>8415.4598684210541</v>
      </c>
      <c r="G84" s="33">
        <f>+F84*$G$14</f>
        <v>3450.338546052632</v>
      </c>
      <c r="I84" s="71"/>
      <c r="J84" s="32"/>
      <c r="K84" s="51"/>
    </row>
    <row r="85" spans="1:11">
      <c r="A85" t="s">
        <v>86</v>
      </c>
      <c r="B85" s="5" t="s">
        <v>52</v>
      </c>
      <c r="C85" s="17">
        <v>26516640</v>
      </c>
      <c r="D85" s="33">
        <v>267157.4561403509</v>
      </c>
      <c r="E85" s="33">
        <f>+D85*(1-$E$14)</f>
        <v>240441.71052631582</v>
      </c>
      <c r="F85" s="33">
        <f>+E85*$F$13</f>
        <v>8415.4598684210541</v>
      </c>
      <c r="G85" s="33">
        <f>+F85*$G$14</f>
        <v>3450.338546052632</v>
      </c>
      <c r="I85" s="71"/>
      <c r="J85" s="32"/>
      <c r="K85" s="51"/>
    </row>
    <row r="86" spans="1:11">
      <c r="B86" s="6" t="s">
        <v>22</v>
      </c>
      <c r="C86" s="18"/>
      <c r="D86" s="33"/>
      <c r="E86" s="33"/>
      <c r="F86" s="33"/>
      <c r="G86" s="33"/>
      <c r="I86" s="71"/>
      <c r="J86" s="32"/>
      <c r="K86" s="51"/>
    </row>
    <row r="87" spans="1:11">
      <c r="B87" s="10" t="s">
        <v>21</v>
      </c>
      <c r="C87" s="18"/>
      <c r="D87" s="33"/>
      <c r="E87" s="33"/>
      <c r="F87" s="33"/>
      <c r="G87" s="33"/>
      <c r="I87" s="71"/>
      <c r="J87" s="32"/>
      <c r="K87" s="51"/>
    </row>
    <row r="88" spans="1:11">
      <c r="B88" s="10"/>
      <c r="C88" s="18"/>
      <c r="D88" s="33"/>
      <c r="E88" s="33"/>
      <c r="F88" s="33"/>
      <c r="G88" s="33"/>
      <c r="I88" s="71"/>
      <c r="J88" s="32"/>
      <c r="K88" s="51"/>
    </row>
    <row r="89" spans="1:11">
      <c r="B89" s="10"/>
      <c r="C89" s="18"/>
      <c r="D89" s="33"/>
      <c r="E89" s="33"/>
      <c r="F89" s="33"/>
      <c r="G89" s="33"/>
      <c r="I89" s="71"/>
      <c r="J89" s="32"/>
      <c r="K89" s="51"/>
    </row>
    <row r="90" spans="1:11">
      <c r="B90" s="9" t="s">
        <v>67</v>
      </c>
      <c r="C90" s="18"/>
      <c r="D90" s="33"/>
      <c r="E90" s="33"/>
      <c r="F90" s="33"/>
      <c r="G90" s="33"/>
      <c r="I90" s="71"/>
      <c r="J90" s="32"/>
      <c r="K90" s="51"/>
    </row>
    <row r="91" spans="1:11">
      <c r="B91" s="9"/>
      <c r="C91" s="18"/>
      <c r="D91" s="33"/>
      <c r="E91" s="33"/>
      <c r="F91" s="33"/>
      <c r="G91" s="33"/>
      <c r="I91" s="71"/>
      <c r="J91" s="32"/>
      <c r="K91" s="51"/>
    </row>
    <row r="92" spans="1:11">
      <c r="A92" t="s">
        <v>87</v>
      </c>
      <c r="B92" s="5" t="s">
        <v>68</v>
      </c>
      <c r="C92" s="17">
        <v>26570250</v>
      </c>
      <c r="D92" s="33">
        <v>248332.89473684214</v>
      </c>
      <c r="E92" s="33">
        <f>+D92*(1-$E$14)</f>
        <v>223499.60526315792</v>
      </c>
      <c r="F92" s="33">
        <f>+E92*$F$13</f>
        <v>7822.4861842105283</v>
      </c>
      <c r="G92" s="33">
        <f>+F92*$G$14</f>
        <v>3207.2193355263166</v>
      </c>
      <c r="I92" s="71"/>
      <c r="J92" s="32"/>
      <c r="K92" s="51"/>
    </row>
    <row r="93" spans="1:11">
      <c r="A93" t="s">
        <v>88</v>
      </c>
      <c r="B93" s="5" t="s">
        <v>69</v>
      </c>
      <c r="C93" s="73">
        <v>26570260</v>
      </c>
      <c r="D93" s="33">
        <v>264385.5263157895</v>
      </c>
      <c r="E93" s="33">
        <f>+D93*(1-$E$14)</f>
        <v>237946.97368421056</v>
      </c>
      <c r="F93" s="33">
        <f>+E93*$F$13</f>
        <v>8328.1440789473709</v>
      </c>
      <c r="G93" s="33">
        <f>+F93*$G$14</f>
        <v>3414.5390723684218</v>
      </c>
      <c r="I93" s="71"/>
      <c r="J93" s="32"/>
      <c r="K93" s="51"/>
    </row>
    <row r="94" spans="1:11">
      <c r="A94" t="s">
        <v>171</v>
      </c>
      <c r="B94" s="5" t="s">
        <v>173</v>
      </c>
      <c r="C94" s="73">
        <v>26570270</v>
      </c>
      <c r="D94" s="33">
        <v>309005.26315789478</v>
      </c>
      <c r="E94" s="33">
        <f>+D94*(1-$E$14)</f>
        <v>278104.73684210528</v>
      </c>
      <c r="F94" s="33">
        <f>+E94*$F$13</f>
        <v>9733.6657894736854</v>
      </c>
      <c r="G94" s="33">
        <f>+F94*$G$14</f>
        <v>3990.8029736842109</v>
      </c>
      <c r="I94" s="71"/>
      <c r="J94" s="32"/>
      <c r="K94" s="51"/>
    </row>
    <row r="95" spans="1:11">
      <c r="A95" t="s">
        <v>172</v>
      </c>
      <c r="B95" s="5" t="s">
        <v>174</v>
      </c>
      <c r="C95" s="73">
        <v>26570280</v>
      </c>
      <c r="D95" s="33">
        <v>324794.73684210528</v>
      </c>
      <c r="E95" s="33">
        <f>+D95*(1-$E$14)</f>
        <v>292315.26315789478</v>
      </c>
      <c r="F95" s="33">
        <f>+E95*$F$13</f>
        <v>10231.034210526319</v>
      </c>
      <c r="G95" s="33">
        <f>+F95*$G$14</f>
        <v>4194.7240263157901</v>
      </c>
      <c r="I95" s="71"/>
      <c r="J95" s="32"/>
      <c r="K95" s="51"/>
    </row>
    <row r="96" spans="1:11">
      <c r="B96" s="6" t="s">
        <v>22</v>
      </c>
      <c r="C96" s="18"/>
      <c r="D96" s="33"/>
      <c r="E96" s="33"/>
      <c r="F96" s="33"/>
      <c r="G96" s="33"/>
      <c r="I96" s="71"/>
      <c r="J96" s="32"/>
      <c r="K96" s="51"/>
    </row>
    <row r="97" spans="1:11">
      <c r="B97" s="10" t="s">
        <v>21</v>
      </c>
      <c r="C97" s="18"/>
      <c r="D97" s="33"/>
      <c r="E97" s="33"/>
      <c r="F97" s="33"/>
      <c r="G97" s="33"/>
      <c r="I97" s="71"/>
      <c r="J97" s="32"/>
      <c r="K97" s="51"/>
    </row>
    <row r="98" spans="1:11">
      <c r="B98" s="10"/>
      <c r="C98" s="18"/>
      <c r="D98" s="33"/>
      <c r="E98" s="33"/>
      <c r="F98" s="33"/>
      <c r="G98" s="33"/>
      <c r="I98" s="71"/>
      <c r="J98" s="32"/>
      <c r="K98" s="51"/>
    </row>
    <row r="99" spans="1:11">
      <c r="B99" s="7"/>
      <c r="C99" s="18"/>
      <c r="D99" s="33"/>
      <c r="E99" s="33"/>
      <c r="F99" s="33"/>
      <c r="G99" s="33"/>
      <c r="I99" s="71"/>
      <c r="J99" s="32"/>
      <c r="K99" s="51"/>
    </row>
    <row r="100" spans="1:11" hidden="1">
      <c r="B100" s="9" t="s">
        <v>45</v>
      </c>
      <c r="C100" s="16"/>
      <c r="D100" s="33"/>
      <c r="E100" s="33"/>
      <c r="F100" s="33"/>
      <c r="G100" s="33"/>
      <c r="I100" s="71"/>
      <c r="J100" s="32"/>
      <c r="K100" s="51"/>
    </row>
    <row r="101" spans="1:11" hidden="1">
      <c r="B101" s="9"/>
      <c r="C101" s="16"/>
      <c r="D101" s="33"/>
      <c r="E101" s="33"/>
      <c r="F101" s="33"/>
      <c r="G101" s="33"/>
      <c r="I101" s="71"/>
      <c r="J101" s="32"/>
      <c r="K101" s="51"/>
    </row>
    <row r="102" spans="1:11" hidden="1">
      <c r="A102" t="s">
        <v>89</v>
      </c>
      <c r="B102" s="5" t="s">
        <v>54</v>
      </c>
      <c r="C102" s="17">
        <v>26551550</v>
      </c>
      <c r="D102" s="33">
        <v>200057.89</v>
      </c>
      <c r="E102" s="33" t="e">
        <f>F102-D102</f>
        <v>#REF!</v>
      </c>
      <c r="F102" s="33" t="e">
        <f>+#REF!-#REF!</f>
        <v>#REF!</v>
      </c>
      <c r="G102" s="33" t="e">
        <f>+#REF!-#REF!</f>
        <v>#REF!</v>
      </c>
      <c r="I102" s="71"/>
      <c r="J102" s="32"/>
      <c r="K102" s="51"/>
    </row>
    <row r="103" spans="1:11" hidden="1">
      <c r="A103" t="s">
        <v>90</v>
      </c>
      <c r="B103" s="5" t="s">
        <v>55</v>
      </c>
      <c r="C103" s="17">
        <v>26551600</v>
      </c>
      <c r="D103" s="33">
        <v>224531.58</v>
      </c>
      <c r="E103" s="33" t="e">
        <f>F103-D103</f>
        <v>#REF!</v>
      </c>
      <c r="F103" s="33" t="e">
        <f>+#REF!-#REF!</f>
        <v>#REF!</v>
      </c>
      <c r="G103" s="33" t="e">
        <f>+#REF!-#REF!</f>
        <v>#REF!</v>
      </c>
      <c r="I103" s="71"/>
      <c r="J103" s="32"/>
      <c r="K103" s="51"/>
    </row>
    <row r="104" spans="1:11" hidden="1">
      <c r="A104" t="s">
        <v>91</v>
      </c>
      <c r="B104" s="5" t="s">
        <v>56</v>
      </c>
      <c r="C104" s="17">
        <v>26551610</v>
      </c>
      <c r="D104" s="33">
        <v>232426.32</v>
      </c>
      <c r="E104" s="33" t="e">
        <f>F104-D104</f>
        <v>#REF!</v>
      </c>
      <c r="F104" s="33" t="e">
        <f>+#REF!-#REF!</f>
        <v>#REF!</v>
      </c>
      <c r="G104" s="33" t="e">
        <f>+#REF!-#REF!</f>
        <v>#REF!</v>
      </c>
      <c r="I104" s="71"/>
      <c r="J104" s="32"/>
      <c r="K104" s="51"/>
    </row>
    <row r="105" spans="1:11" hidden="1">
      <c r="B105" s="26" t="s">
        <v>22</v>
      </c>
      <c r="C105" s="15"/>
      <c r="D105" s="33"/>
      <c r="E105" s="33"/>
      <c r="F105" s="33"/>
      <c r="G105" s="33"/>
      <c r="I105" s="71"/>
      <c r="J105" s="32"/>
      <c r="K105" s="51"/>
    </row>
    <row r="106" spans="1:11" hidden="1">
      <c r="B106" s="10" t="s">
        <v>21</v>
      </c>
      <c r="C106" s="15"/>
      <c r="D106" s="33"/>
      <c r="E106" s="33"/>
      <c r="F106" s="33"/>
      <c r="G106" s="33"/>
      <c r="I106" s="71"/>
      <c r="J106" s="32"/>
      <c r="K106" s="51"/>
    </row>
    <row r="107" spans="1:11" hidden="1">
      <c r="B107" s="22"/>
      <c r="C107" s="18"/>
      <c r="D107" s="33"/>
      <c r="E107" s="33"/>
      <c r="F107" s="33"/>
      <c r="G107" s="33"/>
      <c r="I107" s="71"/>
      <c r="J107" s="32"/>
      <c r="K107" s="51"/>
    </row>
    <row r="108" spans="1:11">
      <c r="B108" s="9" t="s">
        <v>150</v>
      </c>
      <c r="C108" s="19"/>
      <c r="D108" s="33"/>
      <c r="E108" s="33"/>
      <c r="F108" s="33"/>
      <c r="G108" s="33"/>
      <c r="I108" s="71"/>
      <c r="J108" s="32"/>
      <c r="K108" s="51"/>
    </row>
    <row r="109" spans="1:11">
      <c r="B109" s="9"/>
      <c r="C109" s="19"/>
      <c r="D109" s="33"/>
      <c r="E109" s="33"/>
      <c r="F109" s="33"/>
      <c r="G109" s="33"/>
      <c r="I109" s="71"/>
      <c r="J109" s="32"/>
      <c r="K109" s="51"/>
    </row>
    <row r="110" spans="1:11">
      <c r="A110" t="s">
        <v>148</v>
      </c>
      <c r="B110" s="5" t="s">
        <v>152</v>
      </c>
      <c r="C110" s="17">
        <v>26551551</v>
      </c>
      <c r="D110" s="33">
        <v>232426.31578947371</v>
      </c>
      <c r="E110" s="33">
        <f>+D110*(1-$E$14)</f>
        <v>209183.68421052635</v>
      </c>
      <c r="F110" s="33">
        <f>+E110*$F$13</f>
        <v>7321.428947368423</v>
      </c>
      <c r="G110" s="33">
        <f>+F110*$G$14</f>
        <v>3001.7858684210532</v>
      </c>
      <c r="I110" s="71"/>
      <c r="J110" s="32"/>
      <c r="K110" s="51"/>
    </row>
    <row r="111" spans="1:11">
      <c r="A111" t="s">
        <v>149</v>
      </c>
      <c r="B111" s="5" t="s">
        <v>151</v>
      </c>
      <c r="C111" s="17">
        <v>26551560</v>
      </c>
      <c r="D111" s="33">
        <v>245057.89473684214</v>
      </c>
      <c r="E111" s="33">
        <f>+D111*(1-$E$14)</f>
        <v>220552.10526315792</v>
      </c>
      <c r="F111" s="33">
        <f>+E111*$F$13</f>
        <v>7719.323684210528</v>
      </c>
      <c r="G111" s="33">
        <f>+F111*$G$14</f>
        <v>3164.9227105263162</v>
      </c>
      <c r="I111" s="71"/>
      <c r="J111" s="32"/>
      <c r="K111" s="51"/>
    </row>
    <row r="112" spans="1:11">
      <c r="A112" t="s">
        <v>191</v>
      </c>
      <c r="B112" s="5" t="s">
        <v>193</v>
      </c>
      <c r="C112" s="73">
        <v>26551570</v>
      </c>
      <c r="D112" s="33">
        <v>241110.52631578947</v>
      </c>
      <c r="E112" s="33">
        <f>+D112*(1-$E$14)</f>
        <v>216999.47368421053</v>
      </c>
      <c r="F112" s="33">
        <f>+E112*$F$13</f>
        <v>7594.9815789473696</v>
      </c>
      <c r="G112" s="33">
        <f>+F112*$G$14</f>
        <v>3113.9424473684212</v>
      </c>
      <c r="I112" s="71"/>
      <c r="J112" s="32"/>
      <c r="K112" s="51"/>
    </row>
    <row r="113" spans="1:11">
      <c r="A113" t="s">
        <v>192</v>
      </c>
      <c r="B113" s="5" t="s">
        <v>194</v>
      </c>
      <c r="C113" s="73">
        <v>26551580</v>
      </c>
      <c r="D113" s="33">
        <v>252952.63157894739</v>
      </c>
      <c r="E113" s="33">
        <f>+D113*(1-$E$14)</f>
        <v>227657.36842105264</v>
      </c>
      <c r="F113" s="33">
        <f>+E113*$F$13</f>
        <v>7968.0078947368429</v>
      </c>
      <c r="G113" s="33">
        <f>+F113*$G$14</f>
        <v>3266.8832368421054</v>
      </c>
      <c r="I113" s="71"/>
      <c r="J113" s="32"/>
      <c r="K113" s="51"/>
    </row>
    <row r="114" spans="1:11">
      <c r="B114" s="26" t="s">
        <v>22</v>
      </c>
      <c r="C114" s="19"/>
      <c r="D114" s="33"/>
      <c r="E114" s="33"/>
      <c r="F114" s="33"/>
      <c r="G114" s="33"/>
      <c r="I114" s="71"/>
      <c r="J114" s="32"/>
      <c r="K114" s="51"/>
    </row>
    <row r="115" spans="1:11">
      <c r="B115" s="10" t="s">
        <v>21</v>
      </c>
      <c r="C115" s="19"/>
      <c r="D115" s="33"/>
      <c r="E115" s="33"/>
      <c r="F115" s="33"/>
      <c r="G115" s="33"/>
      <c r="I115" s="71"/>
      <c r="J115" s="32"/>
      <c r="K115" s="51"/>
    </row>
    <row r="116" spans="1:11">
      <c r="B116" s="11"/>
      <c r="C116" s="19"/>
      <c r="D116" s="33"/>
      <c r="E116" s="33"/>
      <c r="F116" s="33"/>
      <c r="G116" s="33"/>
      <c r="I116" s="71"/>
      <c r="J116" s="32"/>
      <c r="K116" s="51"/>
    </row>
    <row r="117" spans="1:11" hidden="1">
      <c r="B117" s="12" t="s">
        <v>24</v>
      </c>
      <c r="C117" s="19"/>
      <c r="D117" s="33"/>
      <c r="E117" s="33"/>
      <c r="F117" s="33"/>
      <c r="G117" s="33"/>
      <c r="I117" s="71"/>
      <c r="J117" s="32"/>
      <c r="K117" s="51"/>
    </row>
    <row r="118" spans="1:11" hidden="1">
      <c r="B118" s="13"/>
      <c r="C118" s="20"/>
      <c r="D118" s="33"/>
      <c r="E118" s="33"/>
      <c r="F118" s="33"/>
      <c r="G118" s="33"/>
      <c r="I118" s="71"/>
      <c r="J118" s="32"/>
      <c r="K118" s="51"/>
    </row>
    <row r="119" spans="1:11" hidden="1">
      <c r="A119" t="s">
        <v>92</v>
      </c>
      <c r="B119" s="5" t="s">
        <v>71</v>
      </c>
      <c r="C119" s="17">
        <v>26555890</v>
      </c>
      <c r="D119" s="33" t="e">
        <v>#N/A</v>
      </c>
      <c r="E119" s="33" t="e">
        <f>F119-D119</f>
        <v>#REF!</v>
      </c>
      <c r="F119" s="33" t="e">
        <f>+#REF!-#REF!</f>
        <v>#REF!</v>
      </c>
      <c r="G119" s="33" t="e">
        <f>+#REF!-#REF!</f>
        <v>#REF!</v>
      </c>
      <c r="I119" s="71"/>
      <c r="J119" s="32"/>
      <c r="K119" s="51"/>
    </row>
    <row r="120" spans="1:11" hidden="1">
      <c r="B120" s="26" t="s">
        <v>22</v>
      </c>
      <c r="C120" s="15"/>
      <c r="D120" s="33"/>
      <c r="E120" s="33"/>
      <c r="F120" s="33"/>
      <c r="G120" s="33"/>
      <c r="I120" s="71"/>
      <c r="J120" s="32"/>
      <c r="K120" s="51"/>
    </row>
    <row r="121" spans="1:11" hidden="1">
      <c r="B121" s="10" t="s">
        <v>21</v>
      </c>
      <c r="C121" s="15"/>
      <c r="D121" s="33"/>
      <c r="E121" s="33"/>
      <c r="F121" s="33"/>
      <c r="G121" s="33"/>
      <c r="I121" s="71"/>
      <c r="J121" s="32"/>
      <c r="K121" s="51"/>
    </row>
    <row r="122" spans="1:11" hidden="1">
      <c r="B122" s="10"/>
      <c r="C122" s="15"/>
      <c r="D122" s="33"/>
      <c r="E122" s="33"/>
      <c r="F122" s="33"/>
      <c r="G122" s="33"/>
      <c r="I122" s="71"/>
      <c r="J122" s="32"/>
      <c r="K122" s="51"/>
    </row>
    <row r="123" spans="1:11" hidden="1">
      <c r="B123" s="10"/>
      <c r="C123" s="15"/>
      <c r="D123" s="33"/>
      <c r="E123" s="33"/>
      <c r="F123" s="33"/>
      <c r="G123" s="33"/>
      <c r="I123" s="71"/>
      <c r="J123" s="32"/>
      <c r="K123" s="51"/>
    </row>
    <row r="124" spans="1:11">
      <c r="B124" s="12" t="s">
        <v>15</v>
      </c>
      <c r="C124" s="19"/>
      <c r="D124" s="33"/>
      <c r="E124" s="33"/>
      <c r="F124" s="33"/>
      <c r="G124" s="33"/>
      <c r="I124" s="71"/>
      <c r="J124" s="32"/>
      <c r="K124" s="51"/>
    </row>
    <row r="125" spans="1:11">
      <c r="B125" s="13"/>
      <c r="C125" s="20"/>
      <c r="D125" s="33"/>
      <c r="E125" s="33"/>
      <c r="F125" s="33"/>
      <c r="G125" s="33"/>
      <c r="I125" s="71"/>
      <c r="J125" s="32"/>
      <c r="K125" s="51"/>
    </row>
    <row r="126" spans="1:11">
      <c r="A126" t="s">
        <v>93</v>
      </c>
      <c r="B126" s="13" t="s">
        <v>16</v>
      </c>
      <c r="C126" s="17">
        <v>26545400</v>
      </c>
      <c r="D126" s="33">
        <v>367842.54385964916</v>
      </c>
      <c r="E126" s="33">
        <f>+D126*(1-$E$14)</f>
        <v>331058.28947368427</v>
      </c>
      <c r="F126" s="33">
        <f>+E126*$F$13</f>
        <v>11587.040131578951</v>
      </c>
      <c r="G126" s="33">
        <f>+F126*$G$14</f>
        <v>4750.68645394737</v>
      </c>
      <c r="I126" s="71"/>
      <c r="J126" s="32"/>
      <c r="K126" s="51"/>
    </row>
    <row r="127" spans="1:11">
      <c r="A127" t="s">
        <v>94</v>
      </c>
      <c r="B127" s="13" t="s">
        <v>20</v>
      </c>
      <c r="C127" s="17">
        <v>26545410</v>
      </c>
      <c r="D127" s="33">
        <v>432219.73684210528</v>
      </c>
      <c r="E127" s="33">
        <f>+D127*(1-$E$14)</f>
        <v>388997.76315789478</v>
      </c>
      <c r="F127" s="33">
        <f>+E127*$F$13</f>
        <v>13614.921710526318</v>
      </c>
      <c r="G127" s="33">
        <f>+F127*$G$14</f>
        <v>5582.1179013157898</v>
      </c>
      <c r="I127" s="71"/>
      <c r="J127" s="32"/>
      <c r="K127" s="51"/>
    </row>
    <row r="128" spans="1:11">
      <c r="A128" t="s">
        <v>95</v>
      </c>
      <c r="B128" s="13" t="s">
        <v>29</v>
      </c>
      <c r="C128" s="17">
        <v>26545530</v>
      </c>
      <c r="D128" s="33">
        <v>373264.9122807018</v>
      </c>
      <c r="E128" s="33">
        <f>+D128*(1-$E$14)</f>
        <v>335938.42105263163</v>
      </c>
      <c r="F128" s="33">
        <f>+E128*$F$13</f>
        <v>11757.844736842108</v>
      </c>
      <c r="G128" s="33">
        <f>+F128*$G$14</f>
        <v>4820.7163421052637</v>
      </c>
      <c r="I128" s="71"/>
      <c r="J128" s="32"/>
      <c r="K128" s="51"/>
    </row>
    <row r="129" spans="1:11">
      <c r="B129" s="10" t="s">
        <v>22</v>
      </c>
      <c r="C129" s="15"/>
      <c r="D129" s="33"/>
      <c r="E129" s="33"/>
      <c r="F129" s="33"/>
      <c r="G129" s="33"/>
      <c r="I129" s="71"/>
      <c r="J129" s="32"/>
      <c r="K129" s="51"/>
    </row>
    <row r="130" spans="1:11">
      <c r="B130" s="10" t="s">
        <v>21</v>
      </c>
      <c r="C130" s="15"/>
      <c r="D130" s="33"/>
      <c r="E130" s="33"/>
      <c r="F130" s="33"/>
      <c r="G130" s="33"/>
      <c r="I130" s="71"/>
      <c r="J130" s="32"/>
      <c r="K130" s="51"/>
    </row>
    <row r="131" spans="1:11">
      <c r="B131" s="10"/>
      <c r="C131" s="15"/>
      <c r="D131" s="33"/>
      <c r="E131" s="33"/>
      <c r="F131" s="33"/>
      <c r="G131" s="33"/>
      <c r="I131" s="71"/>
      <c r="J131" s="32"/>
      <c r="K131" s="51"/>
    </row>
    <row r="132" spans="1:11">
      <c r="B132" s="12" t="s">
        <v>205</v>
      </c>
      <c r="C132" s="19"/>
      <c r="D132" s="33"/>
      <c r="E132" s="33"/>
      <c r="F132" s="33"/>
      <c r="G132" s="33"/>
      <c r="I132" s="71"/>
      <c r="J132" s="32"/>
      <c r="K132" s="51"/>
    </row>
    <row r="133" spans="1:11">
      <c r="B133" s="13"/>
      <c r="C133" s="20"/>
      <c r="D133" s="33"/>
      <c r="E133" s="33"/>
      <c r="F133" s="33"/>
      <c r="G133" s="33"/>
      <c r="I133" s="71"/>
      <c r="J133" s="32"/>
      <c r="K133" s="51"/>
    </row>
    <row r="134" spans="1:11">
      <c r="A134" t="s">
        <v>206</v>
      </c>
      <c r="B134" s="13" t="s">
        <v>209</v>
      </c>
      <c r="C134" s="17">
        <v>26545400</v>
      </c>
      <c r="D134" s="33">
        <v>379618.85964912287</v>
      </c>
      <c r="E134" s="33">
        <f>+D134*(1-$E$14)</f>
        <v>341656.97368421056</v>
      </c>
      <c r="F134" s="33">
        <f>+E134*$F$13</f>
        <v>11957.994078947371</v>
      </c>
      <c r="G134" s="33">
        <f>+F134*$G$14</f>
        <v>4902.7775723684217</v>
      </c>
      <c r="I134" s="71"/>
      <c r="J134" s="32"/>
      <c r="K134" s="51"/>
    </row>
    <row r="135" spans="1:11">
      <c r="A135" t="s">
        <v>207</v>
      </c>
      <c r="B135" s="13" t="s">
        <v>210</v>
      </c>
      <c r="C135" s="17">
        <v>26545411</v>
      </c>
      <c r="D135" s="33">
        <v>455772.3684210527</v>
      </c>
      <c r="E135" s="33">
        <f>+D135*(1-$E$14)</f>
        <v>410195.13157894742</v>
      </c>
      <c r="F135" s="33">
        <f>+E135*$F$13</f>
        <v>14356.829605263161</v>
      </c>
      <c r="G135" s="33">
        <f>+F135*$G$14</f>
        <v>5886.3001381578961</v>
      </c>
      <c r="I135" s="71"/>
      <c r="J135" s="32"/>
      <c r="K135" s="51"/>
    </row>
    <row r="136" spans="1:11">
      <c r="A136" t="s">
        <v>208</v>
      </c>
      <c r="B136" s="13" t="s">
        <v>211</v>
      </c>
      <c r="C136" s="17">
        <v>26545530</v>
      </c>
      <c r="D136" s="33">
        <v>380984.21052631584</v>
      </c>
      <c r="E136" s="33">
        <f>+D136*(1-$E$14)</f>
        <v>342885.78947368427</v>
      </c>
      <c r="F136" s="33">
        <f>+E136*$F$13</f>
        <v>12001.002631578951</v>
      </c>
      <c r="G136" s="33">
        <f>+F136*$G$14</f>
        <v>4920.4110789473698</v>
      </c>
      <c r="I136" s="71"/>
      <c r="J136" s="32"/>
      <c r="K136" s="51"/>
    </row>
    <row r="137" spans="1:11">
      <c r="B137" s="10" t="s">
        <v>22</v>
      </c>
      <c r="C137" s="15"/>
      <c r="D137" s="33"/>
      <c r="E137" s="33"/>
      <c r="F137" s="33"/>
      <c r="G137" s="33"/>
      <c r="I137" s="71"/>
      <c r="J137" s="32"/>
      <c r="K137" s="51"/>
    </row>
    <row r="138" spans="1:11">
      <c r="B138" s="10" t="s">
        <v>21</v>
      </c>
      <c r="C138" s="15"/>
      <c r="D138" s="33"/>
      <c r="E138" s="33"/>
      <c r="F138" s="33"/>
      <c r="G138" s="33"/>
      <c r="I138" s="71"/>
      <c r="J138" s="32"/>
      <c r="K138" s="51"/>
    </row>
    <row r="139" spans="1:11">
      <c r="B139" s="10"/>
      <c r="C139" s="15"/>
      <c r="D139" s="33"/>
      <c r="E139" s="33"/>
      <c r="F139" s="33"/>
      <c r="G139" s="33"/>
      <c r="I139" s="71"/>
      <c r="J139" s="32"/>
      <c r="K139" s="51"/>
    </row>
    <row r="140" spans="1:11">
      <c r="B140" s="28" t="s">
        <v>9</v>
      </c>
      <c r="C140" s="15"/>
      <c r="D140" s="33"/>
      <c r="E140" s="33"/>
      <c r="F140" s="33"/>
      <c r="G140" s="33"/>
      <c r="I140" s="71"/>
      <c r="J140" s="32"/>
      <c r="K140" s="51"/>
    </row>
    <row r="141" spans="1:11">
      <c r="B141" s="27"/>
      <c r="C141" s="18"/>
      <c r="D141" s="45"/>
      <c r="E141" s="45"/>
      <c r="F141" s="45"/>
      <c r="G141" s="45"/>
      <c r="I141" s="71"/>
      <c r="J141" s="32"/>
      <c r="K141" s="51"/>
    </row>
    <row r="142" spans="1:11" ht="14.25">
      <c r="B142" s="34" t="s">
        <v>10</v>
      </c>
      <c r="C142" s="35"/>
      <c r="D142" s="42">
        <v>0</v>
      </c>
      <c r="E142" s="42"/>
      <c r="F142" s="42">
        <v>0</v>
      </c>
      <c r="G142" s="42">
        <v>0</v>
      </c>
      <c r="I142" s="71"/>
      <c r="J142" s="32"/>
      <c r="K142" s="51"/>
    </row>
    <row r="143" spans="1:11">
      <c r="B143" s="3"/>
      <c r="C143" s="3"/>
      <c r="D143" s="38"/>
      <c r="E143" s="38"/>
      <c r="F143" s="40"/>
      <c r="G143" s="40"/>
      <c r="I143" s="71"/>
      <c r="J143" s="32"/>
      <c r="K143" s="51"/>
    </row>
    <row r="144" spans="1:11">
      <c r="B144" s="9" t="s">
        <v>116</v>
      </c>
      <c r="C144" s="15"/>
      <c r="D144" s="33"/>
      <c r="E144" s="33"/>
      <c r="F144" s="33"/>
      <c r="G144" s="33"/>
      <c r="I144" s="71"/>
      <c r="J144" s="32"/>
      <c r="K144" s="51"/>
    </row>
    <row r="145" spans="1:11">
      <c r="B145" s="10"/>
      <c r="C145" s="15"/>
      <c r="D145" s="33"/>
      <c r="E145" s="33"/>
      <c r="F145" s="33"/>
      <c r="G145" s="33"/>
      <c r="I145" s="71"/>
      <c r="J145" s="32"/>
      <c r="K145" s="51"/>
    </row>
    <row r="146" spans="1:11">
      <c r="A146" t="s">
        <v>110</v>
      </c>
      <c r="B146" s="13" t="s">
        <v>46</v>
      </c>
      <c r="C146" s="17">
        <v>26569101</v>
      </c>
      <c r="D146" s="33">
        <v>275452.19298245618</v>
      </c>
      <c r="E146" s="33">
        <f t="shared" ref="E146:E159" si="3">+D146*(1-$E$14)</f>
        <v>247906.97368421056</v>
      </c>
      <c r="F146" s="33">
        <f t="shared" ref="F146:F159" si="4">+E146*$F$13</f>
        <v>8676.7440789473712</v>
      </c>
      <c r="G146" s="33">
        <f t="shared" ref="G146:G159" si="5">+F146*$G$14</f>
        <v>3557.4650723684222</v>
      </c>
      <c r="I146" s="71"/>
      <c r="J146" s="32"/>
      <c r="K146" s="51"/>
    </row>
    <row r="147" spans="1:11">
      <c r="A147" t="s">
        <v>175</v>
      </c>
      <c r="B147" s="13" t="s">
        <v>180</v>
      </c>
      <c r="C147" s="17">
        <v>26569101</v>
      </c>
      <c r="D147" s="33">
        <v>291939.03508771933</v>
      </c>
      <c r="E147" s="33">
        <f t="shared" si="3"/>
        <v>262745.13157894742</v>
      </c>
      <c r="F147" s="33">
        <f t="shared" si="4"/>
        <v>9196.0796052631613</v>
      </c>
      <c r="G147" s="33">
        <f t="shared" si="5"/>
        <v>3770.3926381578958</v>
      </c>
      <c r="I147" s="71"/>
      <c r="J147" s="32"/>
      <c r="K147" s="51"/>
    </row>
    <row r="148" spans="1:11">
      <c r="A148" t="s">
        <v>146</v>
      </c>
      <c r="B148" s="13" t="s">
        <v>147</v>
      </c>
      <c r="C148" s="17">
        <v>26569106</v>
      </c>
      <c r="D148" s="33">
        <v>288013.59649122809</v>
      </c>
      <c r="E148" s="33">
        <f t="shared" si="3"/>
        <v>259212.23684210528</v>
      </c>
      <c r="F148" s="33">
        <f t="shared" si="4"/>
        <v>9072.4282894736862</v>
      </c>
      <c r="G148" s="33">
        <f t="shared" si="5"/>
        <v>3719.6955986842113</v>
      </c>
      <c r="I148" s="71"/>
      <c r="J148" s="32"/>
      <c r="K148" s="51"/>
    </row>
    <row r="149" spans="1:11">
      <c r="A149" t="s">
        <v>176</v>
      </c>
      <c r="B149" s="13" t="s">
        <v>179</v>
      </c>
      <c r="C149" s="17">
        <v>26569106</v>
      </c>
      <c r="D149" s="33">
        <v>304500.43859649124</v>
      </c>
      <c r="E149" s="33">
        <f t="shared" si="3"/>
        <v>274050.39473684214</v>
      </c>
      <c r="F149" s="33">
        <f t="shared" si="4"/>
        <v>9591.7638157894762</v>
      </c>
      <c r="G149" s="33">
        <f t="shared" si="5"/>
        <v>3932.6231644736849</v>
      </c>
      <c r="I149" s="71"/>
      <c r="J149" s="32"/>
      <c r="K149" s="51"/>
    </row>
    <row r="150" spans="1:11">
      <c r="A150" t="s">
        <v>114</v>
      </c>
      <c r="B150" s="13" t="s">
        <v>118</v>
      </c>
      <c r="C150" s="17">
        <v>26569111</v>
      </c>
      <c r="D150" s="33">
        <v>308425.87719298247</v>
      </c>
      <c r="E150" s="33">
        <f t="shared" si="3"/>
        <v>277583.28947368421</v>
      </c>
      <c r="F150" s="33">
        <f t="shared" si="4"/>
        <v>9715.4151315789477</v>
      </c>
      <c r="G150" s="33">
        <f t="shared" si="5"/>
        <v>3983.3202039473681</v>
      </c>
      <c r="I150" s="71"/>
      <c r="J150" s="32"/>
      <c r="K150" s="51"/>
    </row>
    <row r="151" spans="1:11">
      <c r="A151" t="s">
        <v>167</v>
      </c>
      <c r="B151" s="13" t="s">
        <v>162</v>
      </c>
      <c r="C151" s="17">
        <v>26569111</v>
      </c>
      <c r="D151" s="33">
        <v>320202.19298245618</v>
      </c>
      <c r="E151" s="33">
        <f t="shared" si="3"/>
        <v>288181.97368421056</v>
      </c>
      <c r="F151" s="33">
        <f t="shared" si="4"/>
        <v>10086.369078947371</v>
      </c>
      <c r="G151" s="33">
        <f t="shared" si="5"/>
        <v>4135.4113223684217</v>
      </c>
      <c r="I151" s="71"/>
      <c r="J151" s="32"/>
      <c r="K151" s="51"/>
    </row>
    <row r="152" spans="1:11">
      <c r="A152" t="s">
        <v>113</v>
      </c>
      <c r="B152" s="13" t="s">
        <v>119</v>
      </c>
      <c r="C152" s="17">
        <v>26569135</v>
      </c>
      <c r="D152" s="33">
        <v>328053.07017543865</v>
      </c>
      <c r="E152" s="33">
        <f t="shared" si="3"/>
        <v>295247.76315789478</v>
      </c>
      <c r="F152" s="33">
        <f t="shared" si="4"/>
        <v>10333.671710526318</v>
      </c>
      <c r="G152" s="33">
        <f t="shared" si="5"/>
        <v>4236.8054013157898</v>
      </c>
      <c r="I152" s="71"/>
      <c r="J152" s="32"/>
      <c r="K152" s="51"/>
    </row>
    <row r="153" spans="1:11">
      <c r="A153" t="s">
        <v>168</v>
      </c>
      <c r="B153" s="13" t="s">
        <v>163</v>
      </c>
      <c r="C153" s="17">
        <v>26569135</v>
      </c>
      <c r="D153" s="33">
        <v>339829.3859649123</v>
      </c>
      <c r="E153" s="33">
        <f t="shared" si="3"/>
        <v>305846.44736842107</v>
      </c>
      <c r="F153" s="33">
        <f t="shared" si="4"/>
        <v>10704.625657894738</v>
      </c>
      <c r="G153" s="33">
        <f t="shared" si="5"/>
        <v>4388.8965197368425</v>
      </c>
      <c r="I153" s="71"/>
      <c r="J153" s="32"/>
      <c r="K153" s="51"/>
    </row>
    <row r="154" spans="1:11">
      <c r="A154" t="s">
        <v>153</v>
      </c>
      <c r="B154" s="13" t="s">
        <v>158</v>
      </c>
      <c r="C154" s="17">
        <v>26569050</v>
      </c>
      <c r="D154" s="33">
        <v>296649.56140350882</v>
      </c>
      <c r="E154" s="33">
        <f t="shared" si="3"/>
        <v>266984.60526315792</v>
      </c>
      <c r="F154" s="33">
        <f t="shared" si="4"/>
        <v>9344.4611842105278</v>
      </c>
      <c r="G154" s="33">
        <f t="shared" si="5"/>
        <v>3831.2290855263163</v>
      </c>
      <c r="I154" s="71"/>
      <c r="J154" s="32"/>
      <c r="K154" s="51"/>
    </row>
    <row r="155" spans="1:11">
      <c r="A155" t="s">
        <v>177</v>
      </c>
      <c r="B155" s="13" t="s">
        <v>178</v>
      </c>
      <c r="C155" s="17">
        <v>26569050</v>
      </c>
      <c r="D155" s="33">
        <v>312351.31578947371</v>
      </c>
      <c r="E155" s="33">
        <f t="shared" si="3"/>
        <v>281116.18421052635</v>
      </c>
      <c r="F155" s="33">
        <f t="shared" si="4"/>
        <v>9839.0664473684228</v>
      </c>
      <c r="G155" s="33">
        <f t="shared" si="5"/>
        <v>4034.0172434210531</v>
      </c>
      <c r="I155" s="71"/>
      <c r="J155" s="32"/>
      <c r="K155" s="51"/>
    </row>
    <row r="156" spans="1:11">
      <c r="A156" t="s">
        <v>111</v>
      </c>
      <c r="B156" s="13" t="s">
        <v>115</v>
      </c>
      <c r="C156" s="17">
        <v>26569156</v>
      </c>
      <c r="D156" s="33">
        <v>352390.78947368421</v>
      </c>
      <c r="E156" s="33">
        <f t="shared" si="3"/>
        <v>317151.71052631579</v>
      </c>
      <c r="F156" s="33">
        <f t="shared" si="4"/>
        <v>11100.309868421054</v>
      </c>
      <c r="G156" s="33">
        <f t="shared" si="5"/>
        <v>4551.1270460526321</v>
      </c>
      <c r="I156" s="71"/>
      <c r="J156" s="32"/>
      <c r="K156" s="51"/>
    </row>
    <row r="157" spans="1:11">
      <c r="A157" s="50" t="s">
        <v>181</v>
      </c>
      <c r="B157" s="13" t="s">
        <v>183</v>
      </c>
      <c r="C157" s="17">
        <v>26569156</v>
      </c>
      <c r="D157" s="33">
        <v>368092.54385964916</v>
      </c>
      <c r="E157" s="33">
        <f t="shared" si="3"/>
        <v>331283.28947368427</v>
      </c>
      <c r="F157" s="33">
        <f t="shared" si="4"/>
        <v>11594.915131578951</v>
      </c>
      <c r="G157" s="33">
        <f t="shared" si="5"/>
        <v>4753.9152039473702</v>
      </c>
      <c r="I157" s="71"/>
      <c r="J157" s="32"/>
      <c r="K157" s="51"/>
    </row>
    <row r="158" spans="1:11">
      <c r="A158" t="s">
        <v>112</v>
      </c>
      <c r="B158" s="13" t="s">
        <v>117</v>
      </c>
      <c r="C158" s="17">
        <v>26569161</v>
      </c>
      <c r="D158" s="33">
        <v>401066.22807017551</v>
      </c>
      <c r="E158" s="33">
        <f t="shared" si="3"/>
        <v>360959.60526315798</v>
      </c>
      <c r="F158" s="33">
        <f t="shared" si="4"/>
        <v>12633.586184210531</v>
      </c>
      <c r="G158" s="33">
        <f t="shared" si="5"/>
        <v>5179.7703355263175</v>
      </c>
      <c r="I158" s="71"/>
      <c r="J158" s="32"/>
      <c r="K158" s="51"/>
    </row>
    <row r="159" spans="1:11">
      <c r="A159" s="50" t="s">
        <v>182</v>
      </c>
      <c r="B159" s="13" t="s">
        <v>184</v>
      </c>
      <c r="C159" s="17">
        <v>26569161</v>
      </c>
      <c r="D159" s="33">
        <v>416767.98245614039</v>
      </c>
      <c r="E159" s="33">
        <f t="shared" si="3"/>
        <v>375091.18421052635</v>
      </c>
      <c r="F159" s="33">
        <f t="shared" si="4"/>
        <v>13128.191447368423</v>
      </c>
      <c r="G159" s="33">
        <f t="shared" si="5"/>
        <v>5382.5584934210528</v>
      </c>
      <c r="I159" s="71"/>
      <c r="J159" s="32"/>
      <c r="K159" s="51"/>
    </row>
    <row r="160" spans="1:11">
      <c r="B160" s="10" t="s">
        <v>30</v>
      </c>
      <c r="C160" s="15"/>
      <c r="D160" s="33"/>
      <c r="E160" s="33"/>
      <c r="F160" s="33"/>
      <c r="G160" s="33"/>
      <c r="I160" s="71"/>
      <c r="J160" s="32"/>
      <c r="K160" s="51"/>
    </row>
    <row r="161" spans="1:11">
      <c r="B161" s="10" t="s">
        <v>21</v>
      </c>
      <c r="C161" s="15"/>
      <c r="D161" s="33"/>
      <c r="E161" s="33"/>
      <c r="F161" s="33"/>
      <c r="G161" s="33"/>
      <c r="I161" s="71"/>
      <c r="J161" s="32"/>
      <c r="K161" s="51"/>
    </row>
    <row r="162" spans="1:11">
      <c r="B162" s="10"/>
      <c r="C162" s="15"/>
      <c r="D162" s="33"/>
      <c r="E162" s="33"/>
      <c r="F162" s="33"/>
      <c r="G162" s="33"/>
      <c r="I162" s="71"/>
      <c r="J162" s="32"/>
      <c r="K162" s="51"/>
    </row>
    <row r="163" spans="1:11">
      <c r="B163" s="10"/>
      <c r="C163" s="15"/>
      <c r="D163" s="33"/>
      <c r="E163" s="33"/>
      <c r="F163" s="33"/>
      <c r="G163" s="33"/>
      <c r="I163" s="71"/>
      <c r="J163" s="32"/>
      <c r="K163" s="51"/>
    </row>
    <row r="164" spans="1:11">
      <c r="B164" s="9" t="s">
        <v>120</v>
      </c>
      <c r="C164" s="15"/>
      <c r="D164" s="33"/>
      <c r="E164" s="33"/>
      <c r="F164" s="33"/>
      <c r="G164" s="33"/>
      <c r="I164" s="71"/>
      <c r="J164" s="32"/>
      <c r="K164" s="51"/>
    </row>
    <row r="165" spans="1:11">
      <c r="B165" s="10"/>
      <c r="C165" s="15"/>
      <c r="D165" s="33"/>
      <c r="E165" s="33"/>
      <c r="F165" s="33"/>
      <c r="G165" s="33"/>
      <c r="I165" s="71"/>
      <c r="J165" s="32"/>
      <c r="K165" s="51"/>
    </row>
    <row r="166" spans="1:11">
      <c r="A166" t="s">
        <v>96</v>
      </c>
      <c r="B166" s="13" t="s">
        <v>63</v>
      </c>
      <c r="C166" s="17">
        <v>26572260</v>
      </c>
      <c r="D166" s="33">
        <v>427657.01754385966</v>
      </c>
      <c r="E166" s="33">
        <f>+D166*(1-$E$14)</f>
        <v>384891.31578947371</v>
      </c>
      <c r="F166" s="33">
        <f>+E166*$F$13</f>
        <v>13471.196052631582</v>
      </c>
      <c r="G166" s="33">
        <f>+F166*$G$14</f>
        <v>5523.1903815789483</v>
      </c>
      <c r="I166" s="71"/>
      <c r="J166" s="32"/>
      <c r="K166" s="51"/>
    </row>
    <row r="167" spans="1:11">
      <c r="A167" t="s">
        <v>169</v>
      </c>
      <c r="B167" s="13" t="s">
        <v>161</v>
      </c>
      <c r="C167" s="17">
        <v>26572260</v>
      </c>
      <c r="D167" s="33">
        <v>466055.26315789478</v>
      </c>
      <c r="E167" s="33">
        <f>+D167*(1-$E$14)</f>
        <v>419449.73684210528</v>
      </c>
      <c r="F167" s="33">
        <f>+E167*$F$13</f>
        <v>14680.740789473686</v>
      </c>
      <c r="G167" s="33">
        <f>+F167*$G$14</f>
        <v>6019.1037236842112</v>
      </c>
      <c r="I167" s="71"/>
      <c r="J167" s="32"/>
      <c r="K167" s="51"/>
    </row>
    <row r="168" spans="1:11" hidden="1">
      <c r="A168" t="s">
        <v>97</v>
      </c>
      <c r="B168" s="13" t="s">
        <v>64</v>
      </c>
      <c r="C168" s="17">
        <v>26572332</v>
      </c>
      <c r="D168" s="33" t="e">
        <v>#N/A</v>
      </c>
      <c r="E168" s="33" t="e">
        <f>+D168*(1-$E$14)</f>
        <v>#N/A</v>
      </c>
      <c r="F168" s="33" t="e">
        <f>+E168*$F$13</f>
        <v>#N/A</v>
      </c>
      <c r="G168" s="33" t="e">
        <f>+F168*$G$14</f>
        <v>#N/A</v>
      </c>
      <c r="I168" s="71"/>
      <c r="J168" s="32"/>
      <c r="K168" s="51"/>
    </row>
    <row r="169" spans="1:11">
      <c r="A169" t="s">
        <v>98</v>
      </c>
      <c r="B169" s="13" t="s">
        <v>53</v>
      </c>
      <c r="C169" s="17">
        <v>26572340</v>
      </c>
      <c r="D169" s="33" t="e">
        <v>#N/A</v>
      </c>
      <c r="E169" s="33" t="e">
        <f>+D169*(1-$E$14)</f>
        <v>#N/A</v>
      </c>
      <c r="F169" s="33" t="e">
        <f>+E169*$F$13</f>
        <v>#N/A</v>
      </c>
      <c r="G169" s="33" t="e">
        <f>+F169*$G$14</f>
        <v>#N/A</v>
      </c>
      <c r="I169" s="71"/>
      <c r="J169" s="32"/>
      <c r="K169" s="51"/>
    </row>
    <row r="170" spans="1:11">
      <c r="A170" t="s">
        <v>170</v>
      </c>
      <c r="B170" s="13" t="s">
        <v>160</v>
      </c>
      <c r="C170" s="17">
        <v>26572340</v>
      </c>
      <c r="D170" s="33" t="e">
        <v>#N/A</v>
      </c>
      <c r="E170" s="33" t="e">
        <f>+D170*(1-$E$14)</f>
        <v>#N/A</v>
      </c>
      <c r="F170" s="33" t="e">
        <f>+E170*$F$13</f>
        <v>#N/A</v>
      </c>
      <c r="G170" s="33" t="e">
        <f>+F170*$G$14</f>
        <v>#N/A</v>
      </c>
      <c r="I170" s="71"/>
      <c r="J170" s="32"/>
      <c r="K170" s="51"/>
    </row>
    <row r="171" spans="1:11">
      <c r="B171" s="10" t="s">
        <v>30</v>
      </c>
      <c r="C171" s="17"/>
      <c r="D171" s="33"/>
      <c r="E171" s="33"/>
      <c r="F171" s="33"/>
      <c r="G171" s="33"/>
      <c r="I171" s="71"/>
      <c r="J171" s="32"/>
      <c r="K171" s="51"/>
    </row>
    <row r="172" spans="1:11">
      <c r="B172" s="10" t="s">
        <v>21</v>
      </c>
      <c r="C172" s="15"/>
      <c r="D172" s="33"/>
      <c r="E172" s="33"/>
      <c r="F172" s="33"/>
      <c r="G172" s="33"/>
      <c r="I172" s="71"/>
      <c r="J172" s="32"/>
      <c r="K172" s="51"/>
    </row>
    <row r="173" spans="1:11">
      <c r="B173" s="10"/>
      <c r="C173" s="15"/>
      <c r="D173" s="33"/>
      <c r="E173" s="33"/>
      <c r="F173" s="33"/>
      <c r="G173" s="33"/>
      <c r="I173" s="71"/>
      <c r="J173" s="32"/>
      <c r="K173" s="51"/>
    </row>
    <row r="174" spans="1:11">
      <c r="B174" s="9" t="s">
        <v>200</v>
      </c>
      <c r="C174" s="15"/>
      <c r="D174" s="33"/>
      <c r="E174" s="33"/>
      <c r="F174" s="33"/>
      <c r="G174" s="33"/>
      <c r="I174" s="71"/>
      <c r="J174" s="32"/>
      <c r="K174" s="51"/>
    </row>
    <row r="175" spans="1:11">
      <c r="A175" t="s">
        <v>196</v>
      </c>
      <c r="B175" s="13" t="s">
        <v>198</v>
      </c>
      <c r="C175" s="17">
        <v>26572320</v>
      </c>
      <c r="D175" s="33">
        <v>517428.94736842107</v>
      </c>
      <c r="E175" s="33">
        <f>+D175*(1-$E$14)</f>
        <v>465686.05263157899</v>
      </c>
      <c r="F175" s="33">
        <f>+E175*$F$13</f>
        <v>16299.011842105267</v>
      </c>
      <c r="G175" s="33">
        <f>+F175*$G$14</f>
        <v>6682.5948552631589</v>
      </c>
      <c r="I175" s="71"/>
      <c r="J175" s="32"/>
      <c r="K175" s="51"/>
    </row>
    <row r="176" spans="1:11">
      <c r="A176" t="s">
        <v>197</v>
      </c>
      <c r="B176" s="13" t="s">
        <v>199</v>
      </c>
      <c r="C176" s="17">
        <v>26572341</v>
      </c>
      <c r="D176" s="33">
        <v>547604.38596491236</v>
      </c>
      <c r="E176" s="33">
        <f>+D176*(1-$E$14)</f>
        <v>492843.94736842113</v>
      </c>
      <c r="F176" s="33">
        <f>+E176*$F$13</f>
        <v>17249.538157894742</v>
      </c>
      <c r="G176" s="33">
        <f>+F176*$G$14</f>
        <v>7072.3106447368436</v>
      </c>
      <c r="I176" s="71"/>
      <c r="J176" s="32"/>
      <c r="K176" s="51"/>
    </row>
    <row r="177" spans="1:11">
      <c r="B177" s="10" t="s">
        <v>30</v>
      </c>
      <c r="C177" s="15"/>
      <c r="D177" s="33"/>
      <c r="E177" s="33"/>
      <c r="F177" s="33"/>
      <c r="G177" s="33"/>
      <c r="I177" s="71"/>
      <c r="J177" s="32"/>
      <c r="K177" s="51"/>
    </row>
    <row r="178" spans="1:11">
      <c r="B178" s="10" t="s">
        <v>21</v>
      </c>
      <c r="C178" s="15"/>
      <c r="D178" s="33"/>
      <c r="E178" s="33"/>
      <c r="F178" s="33"/>
      <c r="G178" s="33"/>
      <c r="I178" s="71"/>
      <c r="J178" s="32"/>
      <c r="K178" s="51"/>
    </row>
    <row r="179" spans="1:11">
      <c r="B179" s="14"/>
      <c r="C179" s="19"/>
      <c r="D179" s="33"/>
      <c r="E179" s="33"/>
      <c r="F179" s="33"/>
      <c r="G179" s="33"/>
      <c r="I179" s="71"/>
      <c r="J179" s="32"/>
      <c r="K179" s="51"/>
    </row>
    <row r="180" spans="1:11" ht="14.25">
      <c r="B180" s="34" t="s">
        <v>11</v>
      </c>
      <c r="C180" s="35"/>
      <c r="D180" s="42">
        <v>0</v>
      </c>
      <c r="E180" s="42"/>
      <c r="F180" s="42">
        <v>0</v>
      </c>
      <c r="G180" s="42">
        <v>0</v>
      </c>
      <c r="I180" s="71"/>
      <c r="J180" s="32"/>
      <c r="K180" s="51"/>
    </row>
    <row r="181" spans="1:11">
      <c r="B181" s="7"/>
      <c r="C181" s="18"/>
      <c r="D181" s="37"/>
      <c r="E181" s="37"/>
      <c r="F181" s="37"/>
      <c r="G181" s="37"/>
      <c r="I181" s="71"/>
      <c r="J181" s="32"/>
      <c r="K181" s="51"/>
    </row>
    <row r="182" spans="1:11">
      <c r="B182" s="49" t="s">
        <v>12</v>
      </c>
      <c r="C182" s="18"/>
      <c r="D182" s="33"/>
      <c r="E182" s="33"/>
      <c r="F182" s="33"/>
      <c r="G182" s="33"/>
      <c r="I182" s="71"/>
      <c r="J182" s="32"/>
      <c r="K182" s="51"/>
    </row>
    <row r="183" spans="1:11">
      <c r="B183" s="9"/>
      <c r="C183" s="16"/>
      <c r="D183" s="33"/>
      <c r="E183" s="33"/>
      <c r="F183" s="33"/>
      <c r="G183" s="33"/>
      <c r="I183" s="71"/>
      <c r="J183" s="32"/>
      <c r="K183" s="51"/>
    </row>
    <row r="184" spans="1:11">
      <c r="A184" t="s">
        <v>101</v>
      </c>
      <c r="B184" s="5" t="s">
        <v>33</v>
      </c>
      <c r="C184" s="17">
        <v>26530406</v>
      </c>
      <c r="D184" s="33">
        <v>191999.12280701756</v>
      </c>
      <c r="E184" s="33">
        <f>+D184*(1-$E$14)</f>
        <v>172799.21052631582</v>
      </c>
      <c r="F184" s="33">
        <f>+E184*$F$13</f>
        <v>6047.9723684210539</v>
      </c>
      <c r="G184" s="33">
        <f>+F184*$G$14</f>
        <v>2479.6686710526319</v>
      </c>
      <c r="I184" s="71"/>
      <c r="J184" s="32"/>
      <c r="K184" s="51"/>
    </row>
    <row r="185" spans="1:11">
      <c r="A185" t="s">
        <v>99</v>
      </c>
      <c r="B185" s="5" t="s">
        <v>34</v>
      </c>
      <c r="C185" s="17">
        <v>26530401</v>
      </c>
      <c r="D185" s="33">
        <v>199981.57894736843</v>
      </c>
      <c r="E185" s="33">
        <f>+D185*(1-$E$14)</f>
        <v>179983.4210526316</v>
      </c>
      <c r="F185" s="33">
        <f>+E185*$F$13</f>
        <v>6299.4197368421064</v>
      </c>
      <c r="G185" s="33">
        <f>+F185*$G$14</f>
        <v>2582.7620921052635</v>
      </c>
      <c r="I185" s="71"/>
      <c r="J185" s="32"/>
      <c r="K185" s="51"/>
    </row>
    <row r="186" spans="1:11">
      <c r="A186" t="s">
        <v>100</v>
      </c>
      <c r="B186" s="5" t="s">
        <v>35</v>
      </c>
      <c r="C186" s="17">
        <v>26530380</v>
      </c>
      <c r="D186" s="33">
        <v>209560.5263157895</v>
      </c>
      <c r="E186" s="33">
        <f>+D186*(1-$E$14)</f>
        <v>188604.47368421056</v>
      </c>
      <c r="F186" s="33">
        <f>+E186*$F$13</f>
        <v>6601.1565789473707</v>
      </c>
      <c r="G186" s="33">
        <f>+F186*$G$14</f>
        <v>2706.4741973684218</v>
      </c>
      <c r="I186" s="71"/>
      <c r="J186" s="32"/>
      <c r="K186" s="51"/>
    </row>
    <row r="187" spans="1:11">
      <c r="A187" t="s">
        <v>154</v>
      </c>
      <c r="B187" s="5" t="s">
        <v>156</v>
      </c>
      <c r="C187" s="17">
        <v>26530431</v>
      </c>
      <c r="D187" s="33">
        <v>221534.21052631582</v>
      </c>
      <c r="E187" s="33">
        <f>+D187*(1-$E$14)</f>
        <v>199380.78947368424</v>
      </c>
      <c r="F187" s="33">
        <f>+E187*$F$13</f>
        <v>6978.327631578949</v>
      </c>
      <c r="G187" s="33">
        <f>+F187*$G$14</f>
        <v>2861.1143289473689</v>
      </c>
      <c r="I187" s="71"/>
      <c r="J187" s="32"/>
      <c r="K187" s="51"/>
    </row>
    <row r="188" spans="1:11">
      <c r="A188" t="s">
        <v>155</v>
      </c>
      <c r="B188" s="5" t="s">
        <v>157</v>
      </c>
      <c r="C188" s="17">
        <v>26530431</v>
      </c>
      <c r="D188" s="33">
        <v>233507.89473684214</v>
      </c>
      <c r="E188" s="33">
        <f>+D188*(1-$E$14)</f>
        <v>210157.10526315792</v>
      </c>
      <c r="F188" s="33">
        <f>+E188*$F$13</f>
        <v>7355.4986842105282</v>
      </c>
      <c r="G188" s="33">
        <f>+F188*$G$14</f>
        <v>3015.7544605263165</v>
      </c>
      <c r="I188" s="71"/>
      <c r="J188" s="32"/>
      <c r="K188" s="51"/>
    </row>
    <row r="189" spans="1:11">
      <c r="B189" s="10" t="s">
        <v>23</v>
      </c>
      <c r="C189" s="19"/>
      <c r="D189" s="33"/>
      <c r="E189" s="33"/>
      <c r="F189" s="33"/>
      <c r="G189" s="33"/>
      <c r="I189" s="71"/>
      <c r="J189" s="32"/>
      <c r="K189" s="51"/>
    </row>
    <row r="190" spans="1:11">
      <c r="B190" s="10" t="s">
        <v>21</v>
      </c>
      <c r="C190" s="19"/>
      <c r="D190" s="33"/>
      <c r="E190" s="33"/>
      <c r="F190" s="33"/>
      <c r="G190" s="33"/>
      <c r="I190" s="71"/>
      <c r="J190" s="32"/>
      <c r="K190" s="51"/>
    </row>
    <row r="191" spans="1:11">
      <c r="B191" s="10"/>
      <c r="C191" s="19"/>
      <c r="D191" s="33"/>
      <c r="E191" s="33"/>
      <c r="F191" s="33"/>
      <c r="G191" s="33"/>
      <c r="I191" s="71"/>
      <c r="J191" s="32"/>
      <c r="K191" s="51"/>
    </row>
    <row r="192" spans="1:11">
      <c r="B192" s="10"/>
      <c r="C192" s="19"/>
      <c r="D192" s="33"/>
      <c r="E192" s="33"/>
      <c r="F192" s="33"/>
      <c r="G192" s="33"/>
      <c r="I192" s="71"/>
      <c r="J192" s="32"/>
      <c r="K192" s="51"/>
    </row>
    <row r="193" spans="1:11">
      <c r="B193" s="9" t="s">
        <v>17</v>
      </c>
      <c r="C193" s="18"/>
      <c r="D193" s="37"/>
      <c r="E193" s="37"/>
      <c r="F193" s="37"/>
      <c r="G193" s="37"/>
      <c r="I193" s="71"/>
      <c r="J193" s="32"/>
      <c r="K193" s="51"/>
    </row>
    <row r="194" spans="1:11">
      <c r="B194" s="9"/>
      <c r="C194" s="18"/>
      <c r="D194" s="37"/>
      <c r="E194" s="37"/>
      <c r="F194" s="37"/>
      <c r="G194" s="37"/>
      <c r="I194" s="71"/>
      <c r="J194" s="32"/>
      <c r="K194" s="51"/>
    </row>
    <row r="195" spans="1:11">
      <c r="A195" t="s">
        <v>102</v>
      </c>
      <c r="B195" s="5" t="s">
        <v>57</v>
      </c>
      <c r="C195" s="17">
        <v>26545240</v>
      </c>
      <c r="D195" s="33">
        <v>323089.47368421056</v>
      </c>
      <c r="E195" s="33">
        <f>+D195*(1-$E$14)</f>
        <v>290780.5263157895</v>
      </c>
      <c r="F195" s="33">
        <f>+E195*$F$13</f>
        <v>10177.318421052632</v>
      </c>
      <c r="G195" s="33">
        <f>+F195*$G$14</f>
        <v>4172.7005526315788</v>
      </c>
      <c r="I195" s="71"/>
      <c r="J195" s="32"/>
      <c r="K195" s="51"/>
    </row>
    <row r="196" spans="1:11">
      <c r="B196" s="10" t="s">
        <v>22</v>
      </c>
      <c r="C196" s="25"/>
      <c r="D196" s="47"/>
      <c r="E196" s="46"/>
      <c r="F196" s="46"/>
      <c r="G196" s="46"/>
      <c r="I196" s="71"/>
      <c r="J196" s="32"/>
      <c r="K196" s="51"/>
    </row>
    <row r="197" spans="1:11">
      <c r="B197" s="10" t="s">
        <v>21</v>
      </c>
      <c r="C197" s="25"/>
      <c r="D197" s="46"/>
      <c r="E197" s="46"/>
      <c r="F197" s="46"/>
      <c r="G197" s="46"/>
      <c r="I197" s="71"/>
      <c r="J197" s="32"/>
      <c r="K197" s="51"/>
    </row>
    <row r="198" spans="1:11">
      <c r="B198" s="10"/>
      <c r="C198" s="19"/>
      <c r="D198" s="33"/>
      <c r="E198" s="33"/>
      <c r="F198" s="33"/>
      <c r="G198" s="33"/>
      <c r="I198" s="71"/>
      <c r="J198" s="32"/>
      <c r="K198" s="51"/>
    </row>
    <row r="199" spans="1:11">
      <c r="B199" s="9" t="s">
        <v>214</v>
      </c>
      <c r="C199" s="18"/>
      <c r="D199" s="37"/>
      <c r="E199" s="37"/>
      <c r="F199" s="37"/>
      <c r="G199" s="37"/>
      <c r="I199" s="71"/>
      <c r="J199" s="32"/>
      <c r="K199" s="51"/>
    </row>
    <row r="200" spans="1:11">
      <c r="B200" s="9"/>
      <c r="C200" s="18"/>
      <c r="D200" s="37"/>
      <c r="E200" s="37"/>
      <c r="F200" s="37"/>
      <c r="G200" s="37"/>
      <c r="I200" s="71"/>
      <c r="J200" s="32"/>
      <c r="K200" s="51"/>
    </row>
    <row r="201" spans="1:11">
      <c r="A201" s="50" t="s">
        <v>212</v>
      </c>
      <c r="B201" s="5" t="s">
        <v>213</v>
      </c>
      <c r="C201" s="17">
        <v>26545240</v>
      </c>
      <c r="D201" s="33">
        <v>341615.78947368421</v>
      </c>
      <c r="E201" s="33">
        <f>+D201*(1-$E$14)</f>
        <v>307454.21052631579</v>
      </c>
      <c r="F201" s="33">
        <f>+E201*$F$13</f>
        <v>10760.897368421054</v>
      </c>
      <c r="G201" s="33">
        <f>+F201*$G$14</f>
        <v>4411.9679210526319</v>
      </c>
      <c r="I201" s="71"/>
      <c r="J201" s="32"/>
      <c r="K201" s="51"/>
    </row>
    <row r="202" spans="1:11">
      <c r="B202" s="10" t="s">
        <v>22</v>
      </c>
      <c r="C202" s="25"/>
      <c r="D202" s="47"/>
      <c r="E202" s="46"/>
      <c r="F202" s="46"/>
      <c r="G202" s="46"/>
      <c r="I202" s="71"/>
      <c r="J202" s="32"/>
      <c r="K202" s="51"/>
    </row>
    <row r="203" spans="1:11">
      <c r="B203" s="10" t="s">
        <v>21</v>
      </c>
      <c r="C203" s="25"/>
      <c r="D203" s="46"/>
      <c r="E203" s="46"/>
      <c r="F203" s="46"/>
      <c r="G203" s="46"/>
      <c r="I203" s="71"/>
      <c r="J203" s="32"/>
      <c r="K203" s="51"/>
    </row>
    <row r="204" spans="1:11">
      <c r="B204" s="10"/>
      <c r="C204" s="25"/>
      <c r="D204" s="46"/>
      <c r="E204" s="46"/>
      <c r="F204" s="46"/>
      <c r="G204" s="46"/>
      <c r="I204" s="71"/>
      <c r="J204" s="32"/>
      <c r="K204" s="51"/>
    </row>
    <row r="205" spans="1:11">
      <c r="B205" s="5"/>
      <c r="C205" s="18"/>
      <c r="D205" s="37"/>
      <c r="E205" s="37"/>
      <c r="F205" s="37"/>
      <c r="G205" s="37"/>
      <c r="I205" s="71"/>
      <c r="J205" s="32"/>
      <c r="K205" s="51"/>
    </row>
    <row r="206" spans="1:11">
      <c r="B206" s="9" t="s">
        <v>13</v>
      </c>
      <c r="C206" s="16"/>
      <c r="D206" s="37"/>
      <c r="E206" s="37"/>
      <c r="F206" s="37"/>
      <c r="G206" s="37"/>
      <c r="I206" s="71"/>
      <c r="J206" s="32"/>
      <c r="K206" s="51"/>
    </row>
    <row r="207" spans="1:11">
      <c r="B207" s="1"/>
      <c r="C207" s="21"/>
      <c r="D207" s="37"/>
      <c r="E207" s="37"/>
      <c r="F207" s="37"/>
      <c r="G207" s="37"/>
      <c r="I207" s="71"/>
      <c r="J207" s="32"/>
      <c r="K207" s="51"/>
    </row>
    <row r="208" spans="1:11">
      <c r="A208" t="s">
        <v>103</v>
      </c>
      <c r="B208" s="5" t="s">
        <v>25</v>
      </c>
      <c r="C208" s="17">
        <v>26540102</v>
      </c>
      <c r="D208" s="33">
        <v>298649.12280701759</v>
      </c>
      <c r="E208" s="33">
        <f>+D208*(1-$E$14)</f>
        <v>268784.21052631584</v>
      </c>
      <c r="F208" s="33">
        <f>+E208*$F$13</f>
        <v>9407.4473684210552</v>
      </c>
      <c r="G208" s="33">
        <f>+F208*$G$14</f>
        <v>3857.0534210526325</v>
      </c>
      <c r="I208" s="71"/>
      <c r="J208" s="32"/>
      <c r="K208" s="51"/>
    </row>
    <row r="209" spans="1:11">
      <c r="A209" t="s">
        <v>104</v>
      </c>
      <c r="B209" s="5" t="s">
        <v>48</v>
      </c>
      <c r="C209" s="17">
        <v>26540102</v>
      </c>
      <c r="D209" s="33">
        <v>313561.40350877197</v>
      </c>
      <c r="E209" s="33">
        <f>+D209*(1-$E$14)</f>
        <v>282205.26315789478</v>
      </c>
      <c r="F209" s="33">
        <f>+E209*$F$13</f>
        <v>9877.1842105263186</v>
      </c>
      <c r="G209" s="33">
        <f>+F209*$G$14</f>
        <v>4049.6455263157904</v>
      </c>
      <c r="I209" s="71"/>
      <c r="J209" s="32"/>
      <c r="K209" s="51"/>
    </row>
    <row r="210" spans="1:11">
      <c r="A210" t="s">
        <v>105</v>
      </c>
      <c r="B210" s="5" t="s">
        <v>19</v>
      </c>
      <c r="C210" s="17">
        <v>26540102</v>
      </c>
      <c r="D210" s="33">
        <v>326719.29824561405</v>
      </c>
      <c r="E210" s="33">
        <f>+D210*(1-$E$14)</f>
        <v>294047.36842105264</v>
      </c>
      <c r="F210" s="33">
        <f>+E210*$F$13</f>
        <v>10291.657894736843</v>
      </c>
      <c r="G210" s="33">
        <f>+F210*$G$14</f>
        <v>4219.5797368421054</v>
      </c>
      <c r="I210" s="71"/>
      <c r="J210" s="32"/>
      <c r="K210" s="51"/>
    </row>
    <row r="211" spans="1:11">
      <c r="A211" t="s">
        <v>106</v>
      </c>
      <c r="B211" s="5" t="s">
        <v>47</v>
      </c>
      <c r="C211" s="17">
        <v>26540102</v>
      </c>
      <c r="D211" s="33">
        <v>341631.57894736843</v>
      </c>
      <c r="E211" s="33">
        <f>+D211*(1-$E$14)</f>
        <v>307468.42105263157</v>
      </c>
      <c r="F211" s="33">
        <f>+E211*$F$13</f>
        <v>10761.394736842107</v>
      </c>
      <c r="G211" s="33">
        <f>+F211*$G$14</f>
        <v>4412.1718421052637</v>
      </c>
      <c r="I211" s="71"/>
      <c r="J211" s="32"/>
      <c r="K211" s="51"/>
    </row>
    <row r="212" spans="1:11">
      <c r="A212" t="s">
        <v>107</v>
      </c>
      <c r="B212" s="5" t="s">
        <v>14</v>
      </c>
      <c r="C212" s="17">
        <v>26540102</v>
      </c>
      <c r="D212" s="33">
        <v>368824.56140350882</v>
      </c>
      <c r="E212" s="33">
        <f>+D212*(1-$E$14)</f>
        <v>331942.10526315792</v>
      </c>
      <c r="F212" s="33">
        <f>+E212*$F$13</f>
        <v>11617.973684210529</v>
      </c>
      <c r="G212" s="33">
        <f>+F212*$G$14</f>
        <v>4763.3692105263162</v>
      </c>
      <c r="I212" s="71"/>
      <c r="J212" s="32"/>
      <c r="K212" s="51"/>
    </row>
    <row r="213" spans="1:11" hidden="1">
      <c r="A213" t="s">
        <v>108</v>
      </c>
      <c r="B213" s="5" t="s">
        <v>28</v>
      </c>
      <c r="C213" s="17">
        <v>26540052</v>
      </c>
      <c r="D213" s="33" t="e">
        <v>#N/A</v>
      </c>
      <c r="E213" s="33" t="e">
        <f>F213-D213</f>
        <v>#REF!</v>
      </c>
      <c r="F213" s="33" t="e">
        <f>+#REF!-#REF!</f>
        <v>#REF!</v>
      </c>
      <c r="G213" s="33" t="e">
        <f>+#REF!-#REF!</f>
        <v>#REF!</v>
      </c>
      <c r="I213" s="71"/>
      <c r="J213" s="32"/>
      <c r="K213" s="51"/>
    </row>
    <row r="214" spans="1:11" hidden="1">
      <c r="A214" t="s">
        <v>109</v>
      </c>
      <c r="B214" s="5" t="s">
        <v>26</v>
      </c>
      <c r="C214" s="17">
        <v>26540052</v>
      </c>
      <c r="D214" s="33" t="e">
        <v>#N/A</v>
      </c>
      <c r="E214" s="33" t="e">
        <f>F214-D214</f>
        <v>#REF!</v>
      </c>
      <c r="F214" s="33" t="e">
        <f>+#REF!-#REF!</f>
        <v>#REF!</v>
      </c>
      <c r="G214" s="33" t="e">
        <f>+#REF!-#REF!</f>
        <v>#REF!</v>
      </c>
      <c r="I214" s="71"/>
      <c r="J214" s="32"/>
      <c r="K214" s="51"/>
    </row>
    <row r="215" spans="1:11">
      <c r="B215" s="10" t="s">
        <v>27</v>
      </c>
      <c r="C215" s="17"/>
      <c r="D215" s="37"/>
      <c r="E215" s="37"/>
      <c r="F215" s="37"/>
      <c r="G215" s="37"/>
      <c r="I215" s="71"/>
      <c r="J215" s="32"/>
      <c r="K215" s="51"/>
    </row>
    <row r="216" spans="1:11">
      <c r="B216" s="10" t="s">
        <v>31</v>
      </c>
      <c r="C216" s="17"/>
      <c r="D216" s="37"/>
      <c r="E216" s="37"/>
      <c r="F216" s="37"/>
      <c r="G216" s="37"/>
      <c r="I216" s="71"/>
      <c r="J216" s="32"/>
      <c r="K216" s="51"/>
    </row>
    <row r="217" spans="1:11">
      <c r="B217" s="10" t="s">
        <v>32</v>
      </c>
      <c r="C217" s="17"/>
      <c r="D217" s="37"/>
      <c r="E217" s="37"/>
      <c r="F217" s="37"/>
      <c r="G217" s="37"/>
      <c r="I217" s="71"/>
      <c r="J217" s="32"/>
      <c r="K217" s="51"/>
    </row>
    <row r="218" spans="1:11">
      <c r="B218" s="10" t="s">
        <v>188</v>
      </c>
      <c r="C218" s="18"/>
      <c r="D218" s="43"/>
      <c r="E218" s="43"/>
      <c r="F218" s="43"/>
      <c r="G218" s="43"/>
      <c r="I218" s="71"/>
      <c r="J218" s="32"/>
      <c r="K218" s="51"/>
    </row>
    <row r="219" spans="1:11">
      <c r="B219" s="22"/>
      <c r="C219" s="18"/>
      <c r="D219" s="43"/>
      <c r="E219" s="43"/>
      <c r="F219" s="43"/>
      <c r="G219" s="43"/>
      <c r="I219" s="71"/>
      <c r="J219" s="32"/>
      <c r="K219" s="51"/>
    </row>
    <row r="220" spans="1:11">
      <c r="B220" s="22" t="s">
        <v>9</v>
      </c>
      <c r="C220" s="3"/>
      <c r="D220" s="43"/>
      <c r="E220" s="43"/>
      <c r="F220" s="43"/>
      <c r="G220" s="43"/>
      <c r="I220" s="71"/>
      <c r="J220" s="32"/>
      <c r="K220" s="51"/>
    </row>
    <row r="221" spans="1:11">
      <c r="B221" s="22"/>
      <c r="C221" s="17"/>
      <c r="D221" s="43"/>
      <c r="E221" s="43"/>
      <c r="F221" s="43"/>
      <c r="G221" s="43"/>
      <c r="I221" s="71"/>
      <c r="J221" s="32"/>
      <c r="K221" s="51"/>
    </row>
    <row r="222" spans="1:11">
      <c r="C222"/>
      <c r="D222" s="72" t="e">
        <v>#N/A</v>
      </c>
      <c r="E222" s="72" t="e">
        <f>SUM(E16:E221)</f>
        <v>#REF!</v>
      </c>
      <c r="F222" s="72" t="e">
        <f>SUM(F16:F221)</f>
        <v>#REF!</v>
      </c>
      <c r="G222" s="72" t="e">
        <f>SUM(G16:G221)</f>
        <v>#REF!</v>
      </c>
      <c r="I222" s="71"/>
      <c r="J222" s="32"/>
      <c r="K222" s="51"/>
    </row>
    <row r="223" spans="1:11">
      <c r="C223"/>
      <c r="D223"/>
      <c r="E223"/>
      <c r="F223"/>
      <c r="G223"/>
      <c r="I223" s="71"/>
      <c r="J223" s="32"/>
      <c r="K223" s="51"/>
    </row>
    <row r="224" spans="1:11">
      <c r="C224"/>
      <c r="D224"/>
      <c r="E224"/>
      <c r="F224"/>
      <c r="G224"/>
      <c r="I224" s="71"/>
      <c r="J224" s="32"/>
      <c r="K224" s="51"/>
    </row>
    <row r="225" spans="3:11">
      <c r="C225"/>
      <c r="D225"/>
      <c r="E225"/>
      <c r="F225"/>
      <c r="G225"/>
      <c r="I225" s="71"/>
      <c r="J225" s="32"/>
      <c r="K225" s="51"/>
    </row>
    <row r="226" spans="3:11">
      <c r="C226"/>
      <c r="D226"/>
      <c r="E226"/>
      <c r="F226"/>
      <c r="G226"/>
      <c r="I226" s="71"/>
      <c r="J226" s="32"/>
      <c r="K226" s="51"/>
    </row>
    <row r="227" spans="3:11">
      <c r="C227"/>
      <c r="D227"/>
      <c r="E227"/>
      <c r="F227"/>
      <c r="G227"/>
      <c r="I227" s="71"/>
      <c r="J227" s="32"/>
      <c r="K227" s="51"/>
    </row>
    <row r="228" spans="3:11">
      <c r="C228"/>
      <c r="D228"/>
      <c r="E228"/>
      <c r="F228"/>
      <c r="G228"/>
      <c r="I228" s="71"/>
      <c r="J228" s="32"/>
      <c r="K228" s="51"/>
    </row>
    <row r="229" spans="3:11">
      <c r="C229"/>
      <c r="D229"/>
      <c r="E229"/>
      <c r="F229"/>
      <c r="G229"/>
      <c r="I229" s="71"/>
      <c r="J229" s="32"/>
      <c r="K229" s="51"/>
    </row>
    <row r="230" spans="3:11">
      <c r="C230"/>
      <c r="D230"/>
      <c r="E230"/>
      <c r="F230"/>
      <c r="G230"/>
      <c r="I230" s="71"/>
      <c r="J230" s="32"/>
      <c r="K230" s="51"/>
    </row>
    <row r="231" spans="3:11">
      <c r="C231"/>
      <c r="D231"/>
      <c r="E231"/>
      <c r="F231"/>
      <c r="G231"/>
      <c r="I231" s="71"/>
      <c r="J231" s="32"/>
      <c r="K231" s="51"/>
    </row>
    <row r="232" spans="3:11">
      <c r="C232"/>
      <c r="D232"/>
      <c r="E232"/>
      <c r="F232"/>
      <c r="G232"/>
      <c r="I232" s="71"/>
      <c r="J232" s="32"/>
      <c r="K232" s="51"/>
    </row>
    <row r="233" spans="3:11">
      <c r="C233"/>
      <c r="D233"/>
      <c r="E233"/>
      <c r="F233"/>
      <c r="G233"/>
      <c r="I233" s="71"/>
      <c r="J233" s="32"/>
      <c r="K233" s="51"/>
    </row>
    <row r="234" spans="3:11">
      <c r="C234"/>
      <c r="D234"/>
      <c r="E234"/>
      <c r="F234"/>
      <c r="G234"/>
      <c r="I234" s="71"/>
      <c r="J234" s="32"/>
      <c r="K234" s="51"/>
    </row>
    <row r="235" spans="3:11">
      <c r="C235"/>
      <c r="D235"/>
      <c r="E235"/>
      <c r="F235"/>
      <c r="G235"/>
      <c r="I235" s="71"/>
      <c r="J235" s="32"/>
      <c r="K235" s="51"/>
    </row>
    <row r="236" spans="3:11">
      <c r="C236"/>
      <c r="D236"/>
      <c r="E236"/>
      <c r="F236"/>
      <c r="G236"/>
      <c r="I236" s="71"/>
      <c r="J236" s="32"/>
      <c r="K236" s="51"/>
    </row>
    <row r="237" spans="3:11">
      <c r="C237"/>
      <c r="D237"/>
      <c r="E237"/>
      <c r="F237"/>
      <c r="G237"/>
      <c r="I237" s="71"/>
      <c r="J237" s="32"/>
      <c r="K237" s="51"/>
    </row>
    <row r="238" spans="3:11">
      <c r="C238"/>
      <c r="D238"/>
      <c r="E238"/>
      <c r="F238"/>
      <c r="G238"/>
      <c r="I238" s="71"/>
      <c r="J238" s="32"/>
      <c r="K238" s="51"/>
    </row>
    <row r="239" spans="3:11">
      <c r="C239"/>
      <c r="D239"/>
      <c r="E239"/>
      <c r="F239"/>
      <c r="G239"/>
      <c r="I239" s="71"/>
      <c r="J239" s="32"/>
      <c r="K239" s="51"/>
    </row>
    <row r="240" spans="3:11">
      <c r="C240"/>
      <c r="D240"/>
      <c r="E240"/>
      <c r="F240"/>
      <c r="G240"/>
      <c r="I240" s="71"/>
      <c r="J240" s="32"/>
      <c r="K240" s="51"/>
    </row>
    <row r="241" spans="3:11">
      <c r="C241"/>
      <c r="D241"/>
      <c r="E241"/>
      <c r="F241"/>
      <c r="G241"/>
      <c r="I241" s="71"/>
      <c r="J241" s="32"/>
      <c r="K241" s="51"/>
    </row>
    <row r="242" spans="3:11">
      <c r="C242"/>
      <c r="D242"/>
      <c r="E242"/>
      <c r="F242"/>
      <c r="G242"/>
      <c r="I242" s="71"/>
      <c r="J242" s="32"/>
      <c r="K242" s="51"/>
    </row>
    <row r="243" spans="3:11">
      <c r="C243"/>
      <c r="D243"/>
      <c r="E243"/>
      <c r="F243"/>
      <c r="G243"/>
      <c r="I243" s="71"/>
      <c r="J243" s="32"/>
      <c r="K243" s="51"/>
    </row>
    <row r="244" spans="3:11">
      <c r="C244"/>
      <c r="D244"/>
      <c r="E244"/>
      <c r="F244"/>
      <c r="G244"/>
      <c r="I244" s="71"/>
      <c r="J244" s="32"/>
      <c r="K244" s="51"/>
    </row>
    <row r="245" spans="3:11">
      <c r="C245"/>
      <c r="D245"/>
      <c r="E245"/>
      <c r="F245"/>
      <c r="G245"/>
      <c r="I245" s="71"/>
      <c r="J245" s="32"/>
      <c r="K245" s="51"/>
    </row>
    <row r="246" spans="3:11">
      <c r="C246"/>
      <c r="D246"/>
      <c r="E246"/>
      <c r="F246"/>
      <c r="G246"/>
      <c r="I246" s="71"/>
      <c r="J246" s="32"/>
      <c r="K246" s="51"/>
    </row>
    <row r="247" spans="3:11">
      <c r="C247"/>
      <c r="D247"/>
      <c r="E247"/>
      <c r="F247"/>
      <c r="G247"/>
      <c r="I247" s="71"/>
      <c r="J247" s="32"/>
      <c r="K247" s="51"/>
    </row>
    <row r="248" spans="3:11">
      <c r="C248"/>
      <c r="D248"/>
      <c r="E248"/>
      <c r="F248"/>
      <c r="G248"/>
      <c r="I248" s="71"/>
      <c r="J248" s="32"/>
      <c r="K248" s="51"/>
    </row>
    <row r="249" spans="3:11">
      <c r="C249"/>
      <c r="D249"/>
      <c r="E249"/>
      <c r="F249"/>
      <c r="G249"/>
      <c r="I249" s="71"/>
      <c r="J249" s="32"/>
      <c r="K249" s="51"/>
    </row>
    <row r="250" spans="3:11">
      <c r="C250"/>
      <c r="D250"/>
      <c r="E250"/>
      <c r="F250"/>
      <c r="G250"/>
      <c r="I250" s="71"/>
      <c r="J250" s="32"/>
      <c r="K250" s="51"/>
    </row>
    <row r="251" spans="3:11">
      <c r="C251"/>
      <c r="D251"/>
      <c r="E251"/>
      <c r="F251"/>
      <c r="G251"/>
      <c r="I251" s="71"/>
      <c r="J251" s="32"/>
      <c r="K251" s="51"/>
    </row>
    <row r="252" spans="3:11">
      <c r="C252"/>
      <c r="D252"/>
      <c r="E252"/>
      <c r="F252"/>
      <c r="G252"/>
      <c r="I252" s="71"/>
      <c r="J252" s="32"/>
      <c r="K252" s="51"/>
    </row>
    <row r="253" spans="3:11">
      <c r="C253"/>
      <c r="D253"/>
      <c r="E253"/>
      <c r="F253"/>
      <c r="G253"/>
      <c r="I253" s="71"/>
      <c r="J253" s="32"/>
      <c r="K253" s="51"/>
    </row>
    <row r="254" spans="3:11">
      <c r="C254"/>
      <c r="D254"/>
      <c r="E254"/>
      <c r="F254"/>
      <c r="G254"/>
      <c r="I254" s="71"/>
      <c r="J254" s="32"/>
      <c r="K254" s="51"/>
    </row>
    <row r="255" spans="3:11">
      <c r="C255"/>
      <c r="D255"/>
      <c r="E255"/>
      <c r="F255"/>
      <c r="G255"/>
      <c r="I255" s="71"/>
      <c r="J255" s="32"/>
      <c r="K255" s="51"/>
    </row>
    <row r="256" spans="3:11">
      <c r="C256"/>
      <c r="D256"/>
      <c r="E256"/>
      <c r="F256"/>
      <c r="G256"/>
      <c r="I256" s="71"/>
      <c r="J256" s="32"/>
      <c r="K256" s="51"/>
    </row>
    <row r="257" spans="3:11">
      <c r="C257"/>
      <c r="D257"/>
      <c r="E257"/>
      <c r="F257"/>
      <c r="G257"/>
      <c r="I257" s="71"/>
      <c r="J257" s="32"/>
      <c r="K257" s="51"/>
    </row>
    <row r="258" spans="3:11">
      <c r="C258"/>
      <c r="D258"/>
      <c r="E258"/>
      <c r="F258"/>
      <c r="G258"/>
      <c r="I258" s="71"/>
      <c r="J258" s="32"/>
      <c r="K258" s="51"/>
    </row>
    <row r="259" spans="3:11">
      <c r="C259"/>
      <c r="D259"/>
      <c r="E259"/>
      <c r="F259"/>
      <c r="G259"/>
      <c r="I259" s="71"/>
      <c r="J259" s="32"/>
      <c r="K259" s="51"/>
    </row>
    <row r="260" spans="3:11">
      <c r="C260"/>
      <c r="D260"/>
      <c r="E260"/>
      <c r="F260"/>
      <c r="G260"/>
      <c r="I260" s="71"/>
      <c r="J260" s="32"/>
      <c r="K260" s="51"/>
    </row>
    <row r="261" spans="3:11">
      <c r="C261"/>
      <c r="D261"/>
      <c r="E261"/>
      <c r="F261"/>
      <c r="G261"/>
      <c r="I261" s="71"/>
      <c r="J261" s="32"/>
      <c r="K261" s="51"/>
    </row>
    <row r="262" spans="3:11">
      <c r="C262"/>
      <c r="D262"/>
      <c r="E262"/>
      <c r="F262"/>
      <c r="G262"/>
      <c r="I262" s="71"/>
      <c r="J262" s="32"/>
      <c r="K262" s="51"/>
    </row>
    <row r="263" spans="3:11">
      <c r="C263"/>
      <c r="D263"/>
      <c r="E263"/>
      <c r="F263"/>
      <c r="G263"/>
      <c r="I263" s="71"/>
      <c r="J263" s="32"/>
      <c r="K263" s="51"/>
    </row>
    <row r="264" spans="3:11">
      <c r="C264"/>
      <c r="D264"/>
      <c r="E264"/>
      <c r="F264"/>
      <c r="G264"/>
      <c r="I264" s="71"/>
      <c r="J264" s="32"/>
      <c r="K264" s="51"/>
    </row>
    <row r="265" spans="3:11">
      <c r="C265"/>
      <c r="D265"/>
      <c r="E265"/>
      <c r="F265"/>
      <c r="G265"/>
      <c r="I265" s="71"/>
      <c r="J265" s="32"/>
      <c r="K265" s="51"/>
    </row>
    <row r="266" spans="3:11">
      <c r="C266"/>
      <c r="D266"/>
      <c r="E266"/>
      <c r="F266"/>
      <c r="G266"/>
      <c r="I266" s="71"/>
      <c r="J266" s="32"/>
      <c r="K266" s="51"/>
    </row>
    <row r="267" spans="3:11">
      <c r="C267"/>
      <c r="D267"/>
      <c r="E267"/>
      <c r="F267"/>
      <c r="G267"/>
      <c r="I267" s="71"/>
      <c r="J267" s="32"/>
      <c r="K267" s="51"/>
    </row>
    <row r="268" spans="3:11">
      <c r="C268"/>
      <c r="D268"/>
      <c r="E268"/>
      <c r="F268"/>
      <c r="G268"/>
      <c r="I268" s="71"/>
      <c r="J268" s="32"/>
      <c r="K268" s="51"/>
    </row>
    <row r="269" spans="3:11">
      <c r="C269"/>
      <c r="D269"/>
      <c r="E269"/>
      <c r="F269"/>
      <c r="G269"/>
      <c r="I269" s="71"/>
      <c r="J269" s="32"/>
      <c r="K269" s="51"/>
    </row>
    <row r="270" spans="3:11">
      <c r="C270"/>
      <c r="D270"/>
      <c r="E270"/>
      <c r="F270"/>
      <c r="G270"/>
      <c r="I270" s="71"/>
      <c r="J270" s="32"/>
      <c r="K270" s="51"/>
    </row>
    <row r="271" spans="3:11">
      <c r="C271"/>
      <c r="D271"/>
      <c r="E271"/>
      <c r="F271"/>
      <c r="G271"/>
      <c r="I271" s="71"/>
      <c r="J271" s="32"/>
      <c r="K271" s="51"/>
    </row>
    <row r="272" spans="3:11">
      <c r="C272"/>
      <c r="D272"/>
      <c r="E272"/>
      <c r="F272"/>
      <c r="G272"/>
      <c r="I272" s="71"/>
      <c r="J272" s="32"/>
      <c r="K272" s="51"/>
    </row>
    <row r="273" spans="3:11">
      <c r="C273"/>
      <c r="D273"/>
      <c r="E273"/>
      <c r="F273"/>
      <c r="G273"/>
      <c r="I273" s="71"/>
      <c r="J273" s="32"/>
      <c r="K273" s="51"/>
    </row>
    <row r="274" spans="3:11">
      <c r="C274"/>
      <c r="D274"/>
      <c r="E274"/>
      <c r="F274"/>
      <c r="G274"/>
      <c r="I274" s="71"/>
      <c r="J274" s="32"/>
      <c r="K274" s="51"/>
    </row>
    <row r="275" spans="3:11">
      <c r="C275"/>
      <c r="D275"/>
      <c r="E275"/>
      <c r="F275"/>
      <c r="G275"/>
    </row>
    <row r="276" spans="3:11">
      <c r="C276"/>
      <c r="D276"/>
      <c r="E276"/>
      <c r="F276"/>
      <c r="G276"/>
    </row>
    <row r="277" spans="3:11">
      <c r="C277"/>
      <c r="D277"/>
      <c r="E277"/>
      <c r="F277"/>
      <c r="G277"/>
    </row>
    <row r="278" spans="3:11">
      <c r="C278"/>
      <c r="D278"/>
      <c r="E278"/>
      <c r="F278"/>
      <c r="G278"/>
    </row>
    <row r="279" spans="3:11">
      <c r="C279"/>
      <c r="D279"/>
      <c r="E279"/>
      <c r="F279"/>
      <c r="G279"/>
    </row>
    <row r="280" spans="3:11">
      <c r="C280"/>
      <c r="D280"/>
      <c r="E280"/>
      <c r="F280"/>
      <c r="G280"/>
    </row>
    <row r="281" spans="3:11">
      <c r="C281"/>
      <c r="D281"/>
      <c r="E281"/>
      <c r="F281"/>
      <c r="G281"/>
    </row>
    <row r="282" spans="3:11">
      <c r="C282"/>
      <c r="D282"/>
      <c r="E282"/>
      <c r="F282"/>
      <c r="G282"/>
    </row>
    <row r="283" spans="3:11">
      <c r="C283"/>
      <c r="D283"/>
      <c r="E283"/>
      <c r="F283"/>
      <c r="G283"/>
    </row>
    <row r="284" spans="3:11">
      <c r="C284"/>
      <c r="D284"/>
      <c r="E284"/>
      <c r="F284"/>
      <c r="G284"/>
    </row>
    <row r="285" spans="3:11">
      <c r="C285"/>
      <c r="D285"/>
      <c r="E285"/>
      <c r="F285"/>
      <c r="G285"/>
    </row>
    <row r="286" spans="3:11">
      <c r="C286"/>
      <c r="D286"/>
      <c r="E286"/>
      <c r="F286"/>
      <c r="G286"/>
    </row>
  </sheetData>
  <mergeCells count="1">
    <mergeCell ref="B1:F2"/>
  </mergeCells>
  <pageMargins left="0.97" right="0.23622047244094491" top="0.15748031496062992" bottom="0.43307086614173229" header="0.23622047244094491" footer="0.15748031496062992"/>
  <pageSetup paperSize="9" scale="56" fitToHeight="2" orientation="portrait" r:id="rId1"/>
  <headerFooter alignWithMargins="0">
    <oddFooter>&amp;CPage &amp;P of &amp;N</oddFooter>
  </headerFooter>
  <rowBreaks count="2" manualBreakCount="2">
    <brk id="123" min="1" max="6" man="1"/>
    <brk id="205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DEALER BILLING</vt:lpstr>
      <vt:lpstr>RETAIL PRICING</vt:lpstr>
      <vt:lpstr>EMBASSY &amp; PARAPLEGIC</vt:lpstr>
      <vt:lpstr>F BENEFIT 01 Apr18</vt:lpstr>
      <vt:lpstr>F BENEFIT 01 Jan 2017 -Feb2017</vt:lpstr>
      <vt:lpstr>F BENEFIT 17 OCT16 ONWARDS</vt:lpstr>
      <vt:lpstr>F BENEFIT MAR16 TO 16 OCT16</vt:lpstr>
      <vt:lpstr>F BENEFIT MAR15-FEB16</vt:lpstr>
      <vt:lpstr>'DEALER BILLING'!Print_Area</vt:lpstr>
      <vt:lpstr>'EMBASSY &amp; PARAPLEGIC'!Print_Area</vt:lpstr>
      <vt:lpstr>'F BENEFIT 01 Apr18'!Print_Area</vt:lpstr>
      <vt:lpstr>'F BENEFIT 01 Jan 2017 -Feb2017'!Print_Area</vt:lpstr>
      <vt:lpstr>'F BENEFIT 17 OCT16 ONWARDS'!Print_Area</vt:lpstr>
      <vt:lpstr>'F BENEFIT MAR15-FEB16'!Print_Area</vt:lpstr>
      <vt:lpstr>'F BENEFIT MAR16 TO 16 OCT16'!Print_Area</vt:lpstr>
      <vt:lpstr>'RETAIL PRICING'!Print_Area</vt:lpstr>
      <vt:lpstr>'DEALER BILLING'!Print_Titles</vt:lpstr>
      <vt:lpstr>'EMBASSY &amp; PARAPLEGIC'!Print_Titles</vt:lpstr>
      <vt:lpstr>'F BENEFIT 01 Apr18'!Print_Titles</vt:lpstr>
      <vt:lpstr>'F BENEFIT 01 Jan 2017 -Feb2017'!Print_Titles</vt:lpstr>
      <vt:lpstr>'F BENEFIT 17 OCT16 ONWARDS'!Print_Titles</vt:lpstr>
      <vt:lpstr>'F BENEFIT MAR15-FEB16'!Print_Titles</vt:lpstr>
      <vt:lpstr>'F BENEFIT MAR16 TO 16 OCT16'!Print_Titles</vt:lpstr>
      <vt:lpstr>'RETAIL PRICING'!Print_Titles</vt:lpstr>
    </vt:vector>
  </TitlesOfParts>
  <Company>amh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Renier Du Raan</cp:lastModifiedBy>
  <cp:lastPrinted>2021-01-28T06:24:21Z</cp:lastPrinted>
  <dcterms:created xsi:type="dcterms:W3CDTF">2008-10-06T14:47:57Z</dcterms:created>
  <dcterms:modified xsi:type="dcterms:W3CDTF">2021-03-25T11:13:26Z</dcterms:modified>
</cp:coreProperties>
</file>