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040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Sheet1!$P:$BE,Sheet1!$A$1:$O$148</definedName>
  </definedNames>
  <calcPr calcId="125725"/>
</workbook>
</file>

<file path=xl/calcChain.xml><?xml version="1.0" encoding="utf-8"?>
<calcChain xmlns="http://schemas.openxmlformats.org/spreadsheetml/2006/main">
  <c r="J111" i="1"/>
  <c r="E56"/>
  <c r="J56"/>
  <c r="O56"/>
  <c r="E57"/>
  <c r="J57"/>
  <c r="O57"/>
  <c r="E58"/>
  <c r="J58"/>
  <c r="O58"/>
  <c r="E59"/>
  <c r="J59"/>
  <c r="O59"/>
  <c r="E60"/>
  <c r="J60"/>
  <c r="O60"/>
  <c r="J61"/>
  <c r="O61"/>
  <c r="E62"/>
  <c r="J62"/>
  <c r="E63"/>
  <c r="J63"/>
  <c r="O63"/>
  <c r="E64"/>
  <c r="J64"/>
  <c r="O64"/>
  <c r="E65"/>
  <c r="J65"/>
  <c r="O65"/>
  <c r="E66"/>
  <c r="J66"/>
  <c r="O66"/>
  <c r="E67"/>
  <c r="J67"/>
  <c r="O67"/>
  <c r="E68"/>
  <c r="J68"/>
  <c r="O68"/>
  <c r="E69"/>
  <c r="J69"/>
  <c r="O69"/>
  <c r="E70"/>
  <c r="J70"/>
  <c r="O70"/>
  <c r="E71"/>
  <c r="J71"/>
  <c r="O71"/>
  <c r="E72"/>
  <c r="J72"/>
  <c r="O72"/>
  <c r="E73"/>
  <c r="J73"/>
  <c r="O73"/>
  <c r="J74"/>
  <c r="O74"/>
  <c r="E75"/>
  <c r="J75"/>
  <c r="O75"/>
  <c r="E76"/>
  <c r="J76"/>
  <c r="O76"/>
  <c r="E77"/>
  <c r="J77"/>
  <c r="O77"/>
  <c r="E78"/>
  <c r="J78"/>
  <c r="O78"/>
  <c r="E79"/>
  <c r="J79"/>
  <c r="O79"/>
  <c r="E80"/>
  <c r="J80"/>
  <c r="O80"/>
  <c r="E81"/>
  <c r="J81"/>
  <c r="O81"/>
  <c r="E82"/>
  <c r="J82"/>
  <c r="O82"/>
  <c r="E83"/>
  <c r="J83"/>
  <c r="O83"/>
  <c r="J84"/>
  <c r="O84"/>
  <c r="E85"/>
  <c r="O85"/>
  <c r="E86"/>
  <c r="J86"/>
  <c r="O86"/>
  <c r="E87"/>
  <c r="J87"/>
  <c r="O87"/>
  <c r="E88"/>
  <c r="J88"/>
  <c r="E89"/>
  <c r="J89"/>
  <c r="O89"/>
  <c r="E90"/>
  <c r="J90"/>
  <c r="O90"/>
  <c r="E91"/>
  <c r="J91"/>
  <c r="O91"/>
  <c r="E92"/>
  <c r="J92"/>
  <c r="O92"/>
  <c r="E93"/>
  <c r="J93"/>
  <c r="O93"/>
  <c r="E94"/>
  <c r="J94"/>
  <c r="O94"/>
  <c r="E95"/>
  <c r="J95"/>
  <c r="O95"/>
  <c r="E96"/>
  <c r="O96"/>
  <c r="E97"/>
  <c r="J97"/>
  <c r="O97"/>
  <c r="E101"/>
  <c r="J101"/>
  <c r="E102"/>
  <c r="J102"/>
  <c r="K102"/>
  <c r="M102"/>
  <c r="E103"/>
  <c r="J103"/>
  <c r="K103"/>
  <c r="M103"/>
  <c r="E104"/>
  <c r="J104"/>
  <c r="K104"/>
  <c r="M104"/>
  <c r="E105"/>
  <c r="K105"/>
  <c r="M105"/>
  <c r="E106"/>
  <c r="J106"/>
  <c r="K106"/>
  <c r="M106"/>
  <c r="E107"/>
  <c r="J107"/>
  <c r="K107"/>
  <c r="M107"/>
  <c r="E108"/>
  <c r="J108"/>
  <c r="K108"/>
  <c r="M108"/>
  <c r="E109"/>
  <c r="J109"/>
  <c r="K109"/>
  <c r="M109"/>
  <c r="E110"/>
  <c r="J110"/>
  <c r="M110"/>
  <c r="E111"/>
  <c r="M111"/>
  <c r="E112"/>
  <c r="J112"/>
  <c r="M112"/>
  <c r="E113"/>
  <c r="J113"/>
  <c r="M113"/>
  <c r="E114"/>
  <c r="J114"/>
  <c r="M114"/>
  <c r="E115"/>
  <c r="J115"/>
  <c r="M115"/>
  <c r="J116"/>
  <c r="E117"/>
  <c r="J117"/>
  <c r="E118"/>
  <c r="J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2"/>
  <c r="E143"/>
  <c r="E144"/>
  <c r="E145"/>
  <c r="E146"/>
  <c r="E147"/>
</calcChain>
</file>

<file path=xl/sharedStrings.xml><?xml version="1.0" encoding="utf-8"?>
<sst xmlns="http://schemas.openxmlformats.org/spreadsheetml/2006/main" count="302" uniqueCount="253">
  <si>
    <t>LOUNGE</t>
  </si>
  <si>
    <t>ENTRANCE HALL</t>
  </si>
  <si>
    <t>Ent Hall Table</t>
  </si>
  <si>
    <t>Half Moon Table</t>
  </si>
  <si>
    <t>Hat Stand</t>
  </si>
  <si>
    <t>Tel Table</t>
  </si>
  <si>
    <t>Washstand</t>
  </si>
  <si>
    <t>C</t>
  </si>
  <si>
    <t>DINING ROOM</t>
  </si>
  <si>
    <t>Cabinet L</t>
  </si>
  <si>
    <t>Cabinet M</t>
  </si>
  <si>
    <t>d/Room Chair</t>
  </si>
  <si>
    <t>D/Table (10 seat)</t>
  </si>
  <si>
    <t>D/Table (8 seat)</t>
  </si>
  <si>
    <t>D/Table (6 seat)</t>
  </si>
  <si>
    <t>D/Table (4seat)</t>
  </si>
  <si>
    <t>Hostess</t>
  </si>
  <si>
    <t>Server</t>
  </si>
  <si>
    <t>Sideboard</t>
  </si>
  <si>
    <t>Tea Trolley</t>
  </si>
  <si>
    <t>Welshdresser</t>
  </si>
  <si>
    <t>FAMILY ROOM</t>
  </si>
  <si>
    <t>Bar Counter</t>
  </si>
  <si>
    <t>Bar Stool</t>
  </si>
  <si>
    <t>Bar Unit L</t>
  </si>
  <si>
    <t>Bookcase L</t>
  </si>
  <si>
    <t>Bookcase M</t>
  </si>
  <si>
    <t>Bookcase S</t>
  </si>
  <si>
    <t>Cabinet</t>
  </si>
  <si>
    <t>Coffee Table</t>
  </si>
  <si>
    <t>Side Tables</t>
  </si>
  <si>
    <t>STUDY/OFFICE</t>
  </si>
  <si>
    <t>Cabinet (2 draw)</t>
  </si>
  <si>
    <t>Cabinet (4 draw)</t>
  </si>
  <si>
    <t>Carpets</t>
  </si>
  <si>
    <t>Computers</t>
  </si>
  <si>
    <t>Credenza</t>
  </si>
  <si>
    <t>Desk L</t>
  </si>
  <si>
    <t>Desk M</t>
  </si>
  <si>
    <t>Desk S</t>
  </si>
  <si>
    <t>Drawing Board</t>
  </si>
  <si>
    <t>Office Chair</t>
  </si>
  <si>
    <t>Pillars</t>
  </si>
  <si>
    <t>1 Seater</t>
  </si>
  <si>
    <t>2 Seater</t>
  </si>
  <si>
    <t>3 Seater</t>
  </si>
  <si>
    <t>4 Seater</t>
  </si>
  <si>
    <t>C.D. Stand</t>
  </si>
  <si>
    <t>Chair</t>
  </si>
  <si>
    <t>DSTV Dish</t>
  </si>
  <si>
    <t>DSTV, DVD, VCR</t>
  </si>
  <si>
    <t>Hi-Fi</t>
  </si>
  <si>
    <t>Hi-Fi Speakers (L)</t>
  </si>
  <si>
    <t>Hi-Fi Speakers (S)</t>
  </si>
  <si>
    <t>Hi-Fi Stand</t>
  </si>
  <si>
    <t>Lamp - Large</t>
  </si>
  <si>
    <t>Lamp - Small</t>
  </si>
  <si>
    <t>Organ</t>
  </si>
  <si>
    <t>Ottoman</t>
  </si>
  <si>
    <t>Piano Grand</t>
  </si>
  <si>
    <t>Piano Upright</t>
  </si>
  <si>
    <t>Show Case</t>
  </si>
  <si>
    <t>T.V.</t>
  </si>
  <si>
    <t>T.V. Big Screen</t>
  </si>
  <si>
    <t>T.V. Plasma</t>
  </si>
  <si>
    <t>Table Coffee</t>
  </si>
  <si>
    <t>TV Unit M</t>
  </si>
  <si>
    <t>Wall Unit (1pc)</t>
  </si>
  <si>
    <t>Wall Unit (2pc)</t>
  </si>
  <si>
    <t>Wall Unit (3pc)</t>
  </si>
  <si>
    <t>KITCHEN</t>
  </si>
  <si>
    <t>Bar Fridge</t>
  </si>
  <si>
    <t>Table</t>
  </si>
  <si>
    <t>Dishwasher</t>
  </si>
  <si>
    <t>Veggie Rack</t>
  </si>
  <si>
    <t>Freezer</t>
  </si>
  <si>
    <t>Fridge</t>
  </si>
  <si>
    <t>Ironing Board</t>
  </si>
  <si>
    <t>Microwave Oven</t>
  </si>
  <si>
    <t>Stove</t>
  </si>
  <si>
    <t>Tumble Drier</t>
  </si>
  <si>
    <t>Washing Machine</t>
  </si>
  <si>
    <t>Bed (Double)</t>
  </si>
  <si>
    <t>Bed (Queen)</t>
  </si>
  <si>
    <t>Bed (Single)</t>
  </si>
  <si>
    <t>Bed (S Couch)</t>
  </si>
  <si>
    <t>Chest of Drawers</t>
  </si>
  <si>
    <t>Cheval Mirror</t>
  </si>
  <si>
    <t>Clothes Basket</t>
  </si>
  <si>
    <t>Clothes Airer</t>
  </si>
  <si>
    <t>Cot/Compactum</t>
  </si>
  <si>
    <t>Dressing Table (L)</t>
  </si>
  <si>
    <t>Dressing Table (M)</t>
  </si>
  <si>
    <t>Dumb Valet</t>
  </si>
  <si>
    <t>Fans</t>
  </si>
  <si>
    <t>Futon (Double)</t>
  </si>
  <si>
    <t>Futon (Single)</t>
  </si>
  <si>
    <t>Gym - ALL in one</t>
  </si>
  <si>
    <t>Heaters</t>
  </si>
  <si>
    <t>Headboard</t>
  </si>
  <si>
    <t>Health Walker</t>
  </si>
  <si>
    <t>Pedestals</t>
  </si>
  <si>
    <t>Treadmill</t>
  </si>
  <si>
    <t>Sewing Machine</t>
  </si>
  <si>
    <t>Wardrobe (2 door)</t>
  </si>
  <si>
    <t>Wardrobe (3 door)</t>
  </si>
  <si>
    <t>SERVANTS Q</t>
  </si>
  <si>
    <t>Chairs</t>
  </si>
  <si>
    <t>Dressing Table</t>
  </si>
  <si>
    <t>T.v.</t>
  </si>
  <si>
    <t>Wardrobe</t>
  </si>
  <si>
    <t>MISCELLANEOUS</t>
  </si>
  <si>
    <t>Bean Bag</t>
  </si>
  <si>
    <t>Canoe</t>
  </si>
  <si>
    <t>Children Chair</t>
  </si>
  <si>
    <t>Children Table</t>
  </si>
  <si>
    <t>Fish Tank</t>
  </si>
  <si>
    <t>Jungle Gym</t>
  </si>
  <si>
    <t>Motor Bike</t>
  </si>
  <si>
    <t>Prams</t>
  </si>
  <si>
    <t>Safes(small)</t>
  </si>
  <si>
    <t>Sandpit</t>
  </si>
  <si>
    <t>Snooker Table (1/2)</t>
  </si>
  <si>
    <t>Snooker Table (1/4)</t>
  </si>
  <si>
    <t>Snooker Table (FS)</t>
  </si>
  <si>
    <t>Polisher</t>
  </si>
  <si>
    <t>Camping Equipment</t>
  </si>
  <si>
    <t>Pool Equipment</t>
  </si>
  <si>
    <t>Bird Cage small</t>
  </si>
  <si>
    <t>Bird Cage Large</t>
  </si>
  <si>
    <t>GARAGE/GARDEN</t>
  </si>
  <si>
    <t>Bicycle</t>
  </si>
  <si>
    <t>Bin</t>
  </si>
  <si>
    <t>Birdbath</t>
  </si>
  <si>
    <t>Braai-Gas</t>
  </si>
  <si>
    <t>Braai-Weber</t>
  </si>
  <si>
    <t>Chair(Stack)</t>
  </si>
  <si>
    <t>Concrete Bench</t>
  </si>
  <si>
    <t>Cooler Box</t>
  </si>
  <si>
    <t>Fishing Rods</t>
  </si>
  <si>
    <t>Garden bench</t>
  </si>
  <si>
    <t>Garden Statues</t>
  </si>
  <si>
    <t>Garden table - Glass</t>
  </si>
  <si>
    <t>Garden Tools</t>
  </si>
  <si>
    <t>Golf Bag/Cart</t>
  </si>
  <si>
    <t>Hose Pipe</t>
  </si>
  <si>
    <t>Kennel L</t>
  </si>
  <si>
    <t>Kennel M</t>
  </si>
  <si>
    <t>Ladder</t>
  </si>
  <si>
    <t>Lathe/Saw Bench</t>
  </si>
  <si>
    <t>Steel Shelves</t>
  </si>
  <si>
    <t>Suitcase</t>
  </si>
  <si>
    <t>Table (Plastic)</t>
  </si>
  <si>
    <t>Toolbox</t>
  </si>
  <si>
    <t>Trunks</t>
  </si>
  <si>
    <t>Umbrella</t>
  </si>
  <si>
    <t>Welder/Compressor</t>
  </si>
  <si>
    <t>Wheelbarrow</t>
  </si>
  <si>
    <t>Workbench</t>
  </si>
  <si>
    <t>Weedeater</t>
  </si>
  <si>
    <t>EXTRAS</t>
  </si>
  <si>
    <t>G/Tops</t>
  </si>
  <si>
    <t>Paintings</t>
  </si>
  <si>
    <t>PLANTS</t>
  </si>
  <si>
    <t>Pot plant stand</t>
  </si>
  <si>
    <t>Pot plants (s) 20 cm</t>
  </si>
  <si>
    <t>Pot plants (M) 60 cm</t>
  </si>
  <si>
    <t>Pot plants (L) 1 m</t>
  </si>
  <si>
    <t>Pot plants (XL) 1.6 m</t>
  </si>
  <si>
    <t>Empty potholders</t>
  </si>
  <si>
    <t>Garden Feature(s)</t>
  </si>
  <si>
    <t>OTHER ITEMS</t>
  </si>
  <si>
    <t>TOTALS</t>
  </si>
  <si>
    <t>For Office Use</t>
  </si>
  <si>
    <t>FOR OFFICE USE</t>
  </si>
  <si>
    <t>SURVEY LIST</t>
  </si>
  <si>
    <t>Please complete this form and email/fax it back to RSA Removals.</t>
  </si>
  <si>
    <t>Your quotation will be based on the information you supply.</t>
  </si>
  <si>
    <t>Name:</t>
  </si>
  <si>
    <t>Tel:</t>
  </si>
  <si>
    <t>E-Mail:</t>
  </si>
  <si>
    <t>Fax:</t>
  </si>
  <si>
    <t>Cell:</t>
  </si>
  <si>
    <t>Request Removal Date:</t>
  </si>
  <si>
    <t>Is this date flexible:</t>
  </si>
  <si>
    <t>Yes</t>
  </si>
  <si>
    <t>No</t>
  </si>
  <si>
    <t>Payment:</t>
  </si>
  <si>
    <t>Private</t>
  </si>
  <si>
    <t>Company</t>
  </si>
  <si>
    <t>If Company, Company Name:</t>
  </si>
  <si>
    <t>Do you need storage:</t>
  </si>
  <si>
    <t>Approximate period:</t>
  </si>
  <si>
    <t>Period</t>
  </si>
  <si>
    <t>Do You need packing service?</t>
  </si>
  <si>
    <t>All Risk Insurance:</t>
  </si>
  <si>
    <t>R</t>
  </si>
  <si>
    <t>Pick up Address:</t>
  </si>
  <si>
    <t>Delivery Address:</t>
  </si>
  <si>
    <t>Large Vehicle Access:</t>
  </si>
  <si>
    <t>Distance - door to Truck:  ________ meters</t>
  </si>
  <si>
    <t>YES</t>
  </si>
  <si>
    <t>NO</t>
  </si>
  <si>
    <t>Type of Residence:</t>
  </si>
  <si>
    <t>Complex/Townhouse/flat</t>
  </si>
  <si>
    <t>Standalone house</t>
  </si>
  <si>
    <t>Commercial (Office)</t>
  </si>
  <si>
    <t>Number of floors:</t>
  </si>
  <si>
    <t>Ground Floor</t>
  </si>
  <si>
    <t>1st Floor</t>
  </si>
  <si>
    <t>2nd Floor</t>
  </si>
  <si>
    <t>3rd Floor or more</t>
  </si>
  <si>
    <t>Elevator</t>
  </si>
  <si>
    <t>Q</t>
  </si>
  <si>
    <t>T</t>
  </si>
  <si>
    <t>Do you need All Risk Insurance?</t>
  </si>
  <si>
    <t xml:space="preserve">roads are not favourable to travel on should weather and or bad road conditions occur, and that shuttle (double handling of furniture) will be </t>
  </si>
  <si>
    <t>PLEASE NOTE!!!   When completing the vehicle access, to allow at least   4,5 metres height clearance from the ground (incl. Trees and roofs).</t>
  </si>
  <si>
    <t>for your account.  Our trucks need space to turn around, if not able to reverse.  Please allow at least 25 metre radius.</t>
  </si>
  <si>
    <t>Please bear in mind when completing this list, that Pot plants are only</t>
  </si>
  <si>
    <t>sure that everything has been listed. For any item(s) added after acceptance of our quote, additional  cost will be charged.</t>
  </si>
  <si>
    <t>Exercise Bicycle</t>
  </si>
  <si>
    <t>Table Side</t>
  </si>
  <si>
    <t>Garden Ornaments</t>
  </si>
  <si>
    <t xml:space="preserve">At least 3,5 metres width clearance from side to side, no humps higher than 30 cm .   If you live on a farm, take into consideration that gravel </t>
  </si>
  <si>
    <r>
      <t xml:space="preserve">INVENTORY LIST FOR FURNITURE REMOVAL                                                                                                                           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u val="double"/>
        <sz val="8"/>
        <color rgb="FFFF0000"/>
        <rFont val="Calibri"/>
        <family val="2"/>
        <scheme val="minor"/>
      </rPr>
      <t>Please complete the quantity of furniture in the column marked with a Q and coloured purple.  The C and T columns are for office use only.</t>
    </r>
  </si>
  <si>
    <t>*** Please complete the furniture list in full.  Our Quotation is based on the list that you completed. It remains your responsibility to make</t>
  </si>
  <si>
    <t>Trousseau Kist</t>
  </si>
  <si>
    <t>LAUNDRY</t>
  </si>
  <si>
    <t>Vacuum Cleaner</t>
  </si>
  <si>
    <t>Dear client,</t>
  </si>
  <si>
    <t>Printers</t>
  </si>
  <si>
    <t>Doll House</t>
  </si>
  <si>
    <t xml:space="preserve">BEDROOMS </t>
  </si>
  <si>
    <t>LAUNDRY CONT</t>
  </si>
  <si>
    <t>Liquor Cabinet</t>
  </si>
  <si>
    <t xml:space="preserve">loaded if space is available after your furniture has been loaded, as a favour </t>
  </si>
  <si>
    <t xml:space="preserve">to our clients. We will not return for any pot plants that could not fit with </t>
  </si>
  <si>
    <t>the furniture and stayed behind.</t>
  </si>
  <si>
    <t>Page 1 of 3</t>
  </si>
  <si>
    <t>Page 2 of 3</t>
  </si>
  <si>
    <t>Lawn Mower</t>
  </si>
  <si>
    <t xml:space="preserve">                         Page 3 of 3</t>
  </si>
  <si>
    <t>(value of furnuture)</t>
  </si>
  <si>
    <t>Fridge(2 Doors)</t>
  </si>
  <si>
    <t>Bed (Single3/4)</t>
  </si>
  <si>
    <t>Bed (King)</t>
  </si>
  <si>
    <t>Mirrors (M)</t>
  </si>
  <si>
    <t>Mirrors (L)</t>
  </si>
  <si>
    <t>Paintings(M)</t>
  </si>
  <si>
    <t>Paintings(L)</t>
  </si>
  <si>
    <t>Ornaments(M)</t>
  </si>
  <si>
    <t>Ornaments(L)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</si>
</sst>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"/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2" borderId="0" xfId="0" applyFill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0" fillId="2" borderId="0" xfId="0" applyFill="1" applyBorder="1" applyAlignment="1"/>
    <xf numFmtId="0" fontId="0" fillId="2" borderId="1" xfId="0" applyFont="1" applyFill="1" applyBorder="1" applyAlignment="1"/>
    <xf numFmtId="0" fontId="0" fillId="2" borderId="1" xfId="0" applyFill="1" applyBorder="1"/>
    <xf numFmtId="0" fontId="4" fillId="2" borderId="0" xfId="0" applyFont="1" applyFill="1" applyBorder="1" applyAlignment="1"/>
    <xf numFmtId="0" fontId="0" fillId="2" borderId="10" xfId="0" applyFont="1" applyFill="1" applyBorder="1" applyAlignment="1"/>
    <xf numFmtId="0" fontId="0" fillId="2" borderId="11" xfId="0" applyFill="1" applyBorder="1"/>
    <xf numFmtId="0" fontId="0" fillId="2" borderId="19" xfId="0" applyFont="1" applyFill="1" applyBorder="1" applyAlignment="1"/>
    <xf numFmtId="0" fontId="0" fillId="2" borderId="1" xfId="0" applyFont="1" applyFill="1" applyBorder="1" applyAlignment="1">
      <alignment horizontal="left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1" xfId="0" applyFill="1" applyBorder="1" applyAlignment="1"/>
    <xf numFmtId="0" fontId="0" fillId="2" borderId="4" xfId="0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/>
    <xf numFmtId="0" fontId="0" fillId="2" borderId="0" xfId="0" applyFill="1" applyBorder="1"/>
    <xf numFmtId="0" fontId="1" fillId="2" borderId="1" xfId="0" applyFont="1" applyFill="1" applyBorder="1" applyAlignment="1">
      <alignment horizontal="center"/>
    </xf>
    <xf numFmtId="0" fontId="2" fillId="2" borderId="7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0" fontId="0" fillId="2" borderId="9" xfId="0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7" xfId="0" applyFill="1" applyBorder="1"/>
    <xf numFmtId="0" fontId="0" fillId="3" borderId="5" xfId="0" applyFill="1" applyBorder="1"/>
    <xf numFmtId="0" fontId="0" fillId="3" borderId="6" xfId="0" applyFill="1" applyBorder="1"/>
    <xf numFmtId="0" fontId="0" fillId="2" borderId="20" xfId="0" applyFont="1" applyFill="1" applyBorder="1" applyAlignment="1"/>
    <xf numFmtId="0" fontId="0" fillId="0" borderId="1" xfId="0" applyBorder="1"/>
    <xf numFmtId="0" fontId="0" fillId="2" borderId="0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/>
    <xf numFmtId="0" fontId="8" fillId="2" borderId="0" xfId="0" applyFont="1" applyFill="1" applyBorder="1"/>
    <xf numFmtId="0" fontId="8" fillId="2" borderId="0" xfId="0" applyFont="1" applyFill="1"/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/>
    <xf numFmtId="0" fontId="0" fillId="2" borderId="17" xfId="0" applyFill="1" applyBorder="1"/>
    <xf numFmtId="0" fontId="0" fillId="2" borderId="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7" fillId="0" borderId="0" xfId="0" applyFont="1"/>
    <xf numFmtId="0" fontId="2" fillId="2" borderId="5" xfId="0" applyFont="1" applyFill="1" applyBorder="1" applyAlignment="1">
      <alignment horizontal="center"/>
    </xf>
    <xf numFmtId="0" fontId="0" fillId="2" borderId="24" xfId="0" applyFill="1" applyBorder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0" fillId="3" borderId="9" xfId="0" applyFill="1" applyBorder="1"/>
    <xf numFmtId="0" fontId="0" fillId="0" borderId="0" xfId="0" applyFill="1"/>
    <xf numFmtId="0" fontId="1" fillId="3" borderId="19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8" fillId="2" borderId="28" xfId="0" applyFont="1" applyFill="1" applyBorder="1" applyAlignment="1"/>
    <xf numFmtId="0" fontId="8" fillId="2" borderId="28" xfId="0" applyFont="1" applyFill="1" applyBorder="1"/>
    <xf numFmtId="0" fontId="0" fillId="2" borderId="15" xfId="0" applyFill="1" applyBorder="1"/>
    <xf numFmtId="0" fontId="11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/>
    </xf>
    <xf numFmtId="0" fontId="0" fillId="0" borderId="5" xfId="0" applyFill="1" applyBorder="1"/>
    <xf numFmtId="0" fontId="0" fillId="2" borderId="6" xfId="0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27" xfId="0" applyFont="1" applyFill="1" applyBorder="1" applyAlignment="1"/>
    <xf numFmtId="0" fontId="1" fillId="0" borderId="2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2" borderId="1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/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0" fillId="2" borderId="0" xfId="0" applyFont="1" applyFill="1" applyBorder="1" applyAlignment="1">
      <alignment horizontal="left"/>
    </xf>
    <xf numFmtId="0" fontId="0" fillId="2" borderId="18" xfId="0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6" xfId="0" applyFont="1" applyFill="1" applyBorder="1" applyAlignment="1"/>
    <xf numFmtId="0" fontId="2" fillId="2" borderId="17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/>
    </xf>
    <xf numFmtId="0" fontId="2" fillId="2" borderId="34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57150</xdr:rowOff>
    </xdr:from>
    <xdr:to>
      <xdr:col>5</xdr:col>
      <xdr:colOff>260024</xdr:colOff>
      <xdr:row>7</xdr:row>
      <xdr:rowOff>142874</xdr:rowOff>
    </xdr:to>
    <xdr:pic>
      <xdr:nvPicPr>
        <xdr:cNvPr id="2" name="Picture 1" descr="RSA Logo Jpe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6" y="57150"/>
          <a:ext cx="1812598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257176</xdr:colOff>
      <xdr:row>0</xdr:row>
      <xdr:rowOff>57150</xdr:rowOff>
    </xdr:from>
    <xdr:to>
      <xdr:col>14</xdr:col>
      <xdr:colOff>161926</xdr:colOff>
      <xdr:row>8</xdr:row>
      <xdr:rowOff>133349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943226" y="57150"/>
          <a:ext cx="3162300" cy="1600199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Calibri"/>
            </a:rPr>
            <a:t>Evening Flame 127 cc t/a RSA Removals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Calibri"/>
            </a:rPr>
            <a:t>Vat Reg:  404 021 9794     CC Reg:  2004/128597/23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Calibri"/>
            </a:rPr>
            <a:t>Tel:  015 296 1547                 Fax:  015 296 0750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Calibri"/>
            </a:rPr>
            <a:t>Fax2Mail:  086 583 1104      Cell:  082 051 4009</a:t>
          </a:r>
        </a:p>
        <a:p>
          <a:pPr algn="l" rtl="1">
            <a:defRPr sz="1000"/>
          </a:pPr>
          <a:endParaRPr lang="en-US" sz="800" b="1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Calibri"/>
            </a:rPr>
            <a:t>E-Mail:  </a:t>
          </a:r>
          <a:r>
            <a:rPr lang="en-US" sz="800" b="1" i="0" strike="noStrike">
              <a:solidFill>
                <a:srgbClr val="0000FF"/>
              </a:solidFill>
              <a:latin typeface="Calibri"/>
            </a:rPr>
            <a:t>rsarem@polka.co.za</a:t>
          </a:r>
          <a:r>
            <a:rPr lang="en-US" sz="800" b="1" i="0" strike="noStrike" baseline="0">
              <a:solidFill>
                <a:srgbClr val="0000FF"/>
              </a:solidFill>
              <a:latin typeface="Calibri"/>
            </a:rPr>
            <a:t>   </a:t>
          </a:r>
          <a:r>
            <a:rPr lang="en-US" sz="800" b="1" i="0" strike="noStrike">
              <a:solidFill>
                <a:srgbClr val="000000"/>
              </a:solidFill>
              <a:latin typeface="Calibri"/>
            </a:rPr>
            <a:t>Web:  </a:t>
          </a:r>
          <a:r>
            <a:rPr lang="en-US" sz="800" b="1" i="0" strike="noStrike">
              <a:solidFill>
                <a:srgbClr val="0000FF"/>
              </a:solidFill>
              <a:latin typeface="Calibri"/>
            </a:rPr>
            <a:t>www.rsaremovals.co.za</a:t>
          </a:r>
          <a:endParaRPr lang="en-US" sz="800" b="1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n-US" sz="1100" b="1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Calibri"/>
            </a:rPr>
            <a:t>P.O. Box 1058, Polokwane, 0700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Calibri"/>
            </a:rPr>
            <a:t>18</a:t>
          </a:r>
          <a:r>
            <a:rPr lang="en-US" sz="900" b="1" i="0" strike="noStrike" baseline="0">
              <a:solidFill>
                <a:srgbClr val="000000"/>
              </a:solidFill>
              <a:latin typeface="Calibri"/>
            </a:rPr>
            <a:t> Welsford Street,</a:t>
          </a:r>
          <a:r>
            <a:rPr lang="en-US" sz="900" b="1" i="0" strike="noStrike">
              <a:solidFill>
                <a:srgbClr val="000000"/>
              </a:solidFill>
              <a:latin typeface="Calibri"/>
            </a:rPr>
            <a:t> Bendor Park, Polokwane, 0699</a:t>
          </a:r>
        </a:p>
        <a:p>
          <a:pPr algn="l" rtl="1">
            <a:defRPr sz="1000"/>
          </a:pPr>
          <a:endParaRPr lang="en-US" sz="1100" b="1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n-US" sz="1100" b="1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n-US" sz="1100" b="1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n-US" sz="1400" b="1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180975</xdr:rowOff>
    </xdr:from>
    <xdr:to>
      <xdr:col>3</xdr:col>
      <xdr:colOff>276224</xdr:colOff>
      <xdr:row>10</xdr:row>
      <xdr:rowOff>53975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514475"/>
          <a:ext cx="1781174" cy="44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8"/>
  <sheetViews>
    <sheetView tabSelected="1" topLeftCell="A82" zoomScaleNormal="100" workbookViewId="0">
      <selection activeCell="I96" sqref="I96"/>
    </sheetView>
  </sheetViews>
  <sheetFormatPr defaultRowHeight="15"/>
  <cols>
    <col min="3" max="5" width="4.28515625" customWidth="1"/>
    <col min="6" max="6" width="11.5703125" customWidth="1"/>
    <col min="7" max="7" width="7.42578125" customWidth="1"/>
    <col min="8" max="10" width="4.28515625" customWidth="1"/>
    <col min="11" max="11" width="9.140625" customWidth="1"/>
    <col min="13" max="15" width="4.28515625" customWidth="1"/>
  </cols>
  <sheetData>
    <row r="1" spans="1:15">
      <c r="A1" s="1"/>
      <c r="B1" s="1"/>
      <c r="C1" s="1"/>
      <c r="D1" s="1"/>
      <c r="E1" s="1"/>
      <c r="F1" s="2"/>
      <c r="G1" s="2"/>
      <c r="H1" s="2"/>
      <c r="I1" s="2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2"/>
      <c r="G2" s="2"/>
      <c r="H2" s="2"/>
      <c r="I2" s="2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2"/>
      <c r="G3" s="2"/>
      <c r="H3" s="2"/>
      <c r="I3" s="2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2"/>
      <c r="G4" s="2"/>
      <c r="H4" s="2"/>
      <c r="I4" s="2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>
      <c r="A10" s="130" t="s">
        <v>175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</row>
    <row r="11" spans="1:15">
      <c r="A11" s="130" t="s">
        <v>176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</row>
    <row r="12" spans="1:15">
      <c r="A12" s="130" t="s">
        <v>177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</row>
    <row r="13" spans="1: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4" t="s">
        <v>178</v>
      </c>
      <c r="B14" s="134"/>
      <c r="C14" s="135"/>
      <c r="D14" s="135"/>
      <c r="E14" s="135"/>
      <c r="F14" s="136"/>
      <c r="G14" s="5" t="s">
        <v>179</v>
      </c>
      <c r="H14" s="115"/>
      <c r="I14" s="109"/>
      <c r="J14" s="109"/>
      <c r="K14" s="109"/>
      <c r="L14" s="110"/>
      <c r="M14" s="1"/>
      <c r="N14" s="1"/>
      <c r="O14" s="1"/>
    </row>
    <row r="15" spans="1:15">
      <c r="A15" s="4" t="s">
        <v>180</v>
      </c>
      <c r="B15" s="134"/>
      <c r="C15" s="135"/>
      <c r="D15" s="135"/>
      <c r="E15" s="135"/>
      <c r="F15" s="136"/>
      <c r="G15" s="5" t="s">
        <v>181</v>
      </c>
      <c r="H15" s="115"/>
      <c r="I15" s="109"/>
      <c r="J15" s="109"/>
      <c r="K15" s="109"/>
      <c r="L15" s="110"/>
      <c r="M15" s="1"/>
      <c r="N15" s="1"/>
      <c r="O15" s="1"/>
    </row>
    <row r="16" spans="1:15">
      <c r="A16" s="5"/>
      <c r="B16" s="5"/>
      <c r="C16" s="5"/>
      <c r="D16" s="5"/>
      <c r="E16" s="5"/>
      <c r="F16" s="5"/>
      <c r="G16" s="5" t="s">
        <v>182</v>
      </c>
      <c r="H16" s="116"/>
      <c r="I16" s="117"/>
      <c r="J16" s="117"/>
      <c r="K16" s="117"/>
      <c r="L16" s="118"/>
      <c r="M16" s="1"/>
      <c r="N16" s="1"/>
      <c r="O16" s="1"/>
    </row>
    <row r="17" spans="1:15" ht="15.75" thickBo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 ht="15.75" thickBot="1">
      <c r="A18" s="4" t="s">
        <v>183</v>
      </c>
      <c r="B18" s="4"/>
      <c r="C18" s="4"/>
      <c r="D18" s="2"/>
      <c r="E18" s="137"/>
      <c r="F18" s="138"/>
      <c r="G18" s="4" t="s">
        <v>184</v>
      </c>
      <c r="H18" s="4"/>
      <c r="I18" s="4"/>
      <c r="J18" s="5"/>
      <c r="K18" s="6" t="s">
        <v>185</v>
      </c>
      <c r="L18" s="7" t="s">
        <v>186</v>
      </c>
      <c r="M18" s="1"/>
      <c r="N18" s="4"/>
      <c r="O18" s="5"/>
    </row>
    <row r="19" spans="1:15" ht="15.75" thickBot="1">
      <c r="A19" s="8" t="s">
        <v>187</v>
      </c>
      <c r="B19" s="2"/>
      <c r="C19" s="5"/>
      <c r="D19" s="5"/>
      <c r="E19" s="9" t="s">
        <v>188</v>
      </c>
      <c r="F19" s="10"/>
      <c r="G19" s="106" t="s">
        <v>189</v>
      </c>
      <c r="H19" s="107"/>
      <c r="I19" s="5"/>
      <c r="J19" s="5"/>
      <c r="K19" s="5"/>
      <c r="L19" s="1"/>
      <c r="M19" s="1"/>
      <c r="N19" s="1"/>
      <c r="O19" s="1"/>
    </row>
    <row r="20" spans="1:15" ht="15.75" thickBot="1">
      <c r="A20" s="4" t="s">
        <v>190</v>
      </c>
      <c r="B20" s="2"/>
      <c r="C20" s="5"/>
      <c r="D20" s="5"/>
      <c r="E20" s="106"/>
      <c r="F20" s="123"/>
      <c r="G20" s="123"/>
      <c r="H20" s="123"/>
      <c r="I20" s="123"/>
      <c r="J20" s="123"/>
      <c r="K20" s="123"/>
      <c r="L20" s="107"/>
      <c r="M20" s="1"/>
      <c r="N20" s="1"/>
      <c r="O20" s="1"/>
    </row>
    <row r="21" spans="1:15" ht="15.75" thickBot="1">
      <c r="A21" s="4" t="s">
        <v>191</v>
      </c>
      <c r="B21" s="4"/>
      <c r="C21" s="4"/>
      <c r="D21" s="5"/>
      <c r="E21" s="5"/>
      <c r="F21" s="6" t="s">
        <v>185</v>
      </c>
      <c r="G21" s="11"/>
      <c r="H21" s="13" t="s">
        <v>202</v>
      </c>
      <c r="I21" s="14"/>
      <c r="J21" s="16"/>
      <c r="K21" s="15"/>
      <c r="L21" s="1"/>
      <c r="M21" s="1"/>
      <c r="N21" s="1"/>
      <c r="O21" s="1"/>
    </row>
    <row r="22" spans="1:15" ht="15.75" thickBot="1">
      <c r="A22" s="4" t="s">
        <v>192</v>
      </c>
      <c r="B22" s="4"/>
      <c r="C22" s="4"/>
      <c r="D22" s="5"/>
      <c r="E22" s="5"/>
      <c r="F22" s="12" t="s">
        <v>193</v>
      </c>
      <c r="G22" s="101"/>
      <c r="H22" s="102"/>
      <c r="I22" s="102"/>
      <c r="J22" s="103"/>
      <c r="K22" s="5"/>
      <c r="L22" s="1"/>
      <c r="M22" s="1"/>
      <c r="N22" s="1"/>
      <c r="O22" s="1"/>
    </row>
    <row r="23" spans="1:15" ht="15.75" thickBot="1">
      <c r="A23" s="4" t="s">
        <v>194</v>
      </c>
      <c r="B23" s="4"/>
      <c r="C23" s="4"/>
      <c r="D23" s="5"/>
      <c r="E23" s="5"/>
      <c r="F23" s="6" t="s">
        <v>185</v>
      </c>
      <c r="G23" s="31"/>
      <c r="H23" s="119" t="s">
        <v>202</v>
      </c>
      <c r="I23" s="120"/>
      <c r="J23" s="121"/>
      <c r="K23" s="32"/>
    </row>
    <row r="24" spans="1:15" ht="15.75" thickBot="1">
      <c r="A24" s="4" t="s">
        <v>215</v>
      </c>
      <c r="B24" s="4"/>
      <c r="C24" s="4"/>
      <c r="D24" s="4"/>
      <c r="E24" s="4"/>
      <c r="F24" s="13" t="s">
        <v>195</v>
      </c>
      <c r="G24" s="16"/>
      <c r="H24" s="5"/>
      <c r="I24" s="5"/>
      <c r="J24" s="131" t="s">
        <v>196</v>
      </c>
      <c r="K24" s="132"/>
      <c r="L24" s="132"/>
      <c r="M24" s="133"/>
      <c r="N24" s="1"/>
      <c r="O24" s="1"/>
    </row>
    <row r="25" spans="1:15">
      <c r="A25" s="4"/>
      <c r="B25" s="4"/>
      <c r="C25" s="4"/>
      <c r="D25" s="4"/>
      <c r="E25" s="4"/>
      <c r="F25" s="5"/>
      <c r="G25" s="5"/>
      <c r="H25" s="5"/>
      <c r="I25" s="5"/>
      <c r="J25" s="94"/>
      <c r="K25" s="5" t="s">
        <v>243</v>
      </c>
      <c r="L25" s="94"/>
      <c r="M25" s="94"/>
      <c r="N25" s="1"/>
      <c r="O25" s="1"/>
    </row>
    <row r="26" spans="1:15" ht="15.75" thickBot="1">
      <c r="A26" s="2" t="s">
        <v>197</v>
      </c>
      <c r="B26" s="2"/>
      <c r="C26" s="5"/>
      <c r="D26" s="5"/>
      <c r="E26" s="5"/>
      <c r="F26" s="2"/>
      <c r="G26" s="2"/>
      <c r="H26" s="2" t="s">
        <v>198</v>
      </c>
      <c r="I26" s="5"/>
      <c r="J26" s="5"/>
      <c r="K26" s="5"/>
      <c r="L26" s="1"/>
      <c r="M26" s="1"/>
      <c r="N26" s="1"/>
      <c r="O26" s="1"/>
    </row>
    <row r="27" spans="1:15" ht="15.75" thickBot="1">
      <c r="A27" s="101"/>
      <c r="B27" s="102"/>
      <c r="C27" s="102"/>
      <c r="D27" s="102"/>
      <c r="E27" s="102"/>
      <c r="F27" s="103"/>
      <c r="G27" s="2"/>
      <c r="H27" s="106"/>
      <c r="I27" s="123"/>
      <c r="J27" s="123"/>
      <c r="K27" s="123"/>
      <c r="L27" s="123"/>
      <c r="M27" s="123"/>
      <c r="N27" s="123"/>
      <c r="O27" s="107"/>
    </row>
    <row r="28" spans="1:15" ht="15.75" thickBot="1">
      <c r="A28" s="101"/>
      <c r="B28" s="102"/>
      <c r="C28" s="102"/>
      <c r="D28" s="102"/>
      <c r="E28" s="102"/>
      <c r="F28" s="103"/>
      <c r="G28" s="2"/>
      <c r="H28" s="106"/>
      <c r="I28" s="123"/>
      <c r="J28" s="123"/>
      <c r="K28" s="123"/>
      <c r="L28" s="123"/>
      <c r="M28" s="123"/>
      <c r="N28" s="123"/>
      <c r="O28" s="107"/>
    </row>
    <row r="29" spans="1:15" ht="15.75" thickBot="1">
      <c r="A29" s="101"/>
      <c r="B29" s="102"/>
      <c r="C29" s="102"/>
      <c r="D29" s="102"/>
      <c r="E29" s="102"/>
      <c r="F29" s="103"/>
      <c r="G29" s="2"/>
      <c r="H29" s="106"/>
      <c r="I29" s="123"/>
      <c r="J29" s="123"/>
      <c r="K29" s="123"/>
      <c r="L29" s="123"/>
      <c r="M29" s="123"/>
      <c r="N29" s="123"/>
      <c r="O29" s="107"/>
    </row>
    <row r="30" spans="1:15" ht="15.75" thickBot="1">
      <c r="A30" s="101"/>
      <c r="B30" s="102"/>
      <c r="C30" s="102"/>
      <c r="D30" s="102"/>
      <c r="E30" s="102"/>
      <c r="F30" s="103"/>
      <c r="G30" s="2"/>
      <c r="H30" s="106"/>
      <c r="I30" s="123"/>
      <c r="J30" s="123"/>
      <c r="K30" s="123"/>
      <c r="L30" s="123"/>
      <c r="M30" s="123"/>
      <c r="N30" s="123"/>
      <c r="O30" s="107"/>
    </row>
    <row r="31" spans="1:15" ht="15.75" thickBot="1">
      <c r="A31" s="101"/>
      <c r="B31" s="102"/>
      <c r="C31" s="102"/>
      <c r="D31" s="102"/>
      <c r="E31" s="102"/>
      <c r="F31" s="103"/>
      <c r="G31" s="2"/>
      <c r="H31" s="106"/>
      <c r="I31" s="123"/>
      <c r="J31" s="123"/>
      <c r="K31" s="123"/>
      <c r="L31" s="123"/>
      <c r="M31" s="123"/>
      <c r="N31" s="123"/>
      <c r="O31" s="107"/>
    </row>
    <row r="32" spans="1:15">
      <c r="A32" s="122" t="s">
        <v>217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</row>
    <row r="33" spans="1:15">
      <c r="A33" s="122" t="s">
        <v>224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</row>
    <row r="34" spans="1:15">
      <c r="A34" s="122" t="s">
        <v>216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</row>
    <row r="35" spans="1:15">
      <c r="A35" s="122" t="s">
        <v>218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ht="15.75" thickBot="1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</row>
    <row r="37" spans="1:15" ht="15.75" thickBot="1">
      <c r="A37" s="2" t="s">
        <v>199</v>
      </c>
      <c r="B37" s="2"/>
      <c r="C37" s="5"/>
      <c r="D37" s="101" t="s">
        <v>201</v>
      </c>
      <c r="E37" s="103"/>
      <c r="F37" s="17" t="s">
        <v>202</v>
      </c>
      <c r="G37" s="2"/>
      <c r="H37" s="2" t="s">
        <v>199</v>
      </c>
      <c r="I37" s="5"/>
      <c r="J37" s="5"/>
      <c r="K37" s="5"/>
      <c r="L37" s="18" t="s">
        <v>201</v>
      </c>
      <c r="M37" s="101" t="s">
        <v>202</v>
      </c>
      <c r="N37" s="103"/>
      <c r="O37" s="5"/>
    </row>
    <row r="38" spans="1:15">
      <c r="A38" s="5" t="s">
        <v>200</v>
      </c>
      <c r="B38" s="5"/>
      <c r="C38" s="5"/>
      <c r="D38" s="5"/>
      <c r="E38" s="1"/>
      <c r="F38" s="1"/>
      <c r="G38" s="1"/>
      <c r="H38" s="5" t="s">
        <v>200</v>
      </c>
      <c r="I38" s="5"/>
      <c r="J38" s="5"/>
      <c r="K38" s="5"/>
      <c r="L38" s="1"/>
      <c r="M38" s="1"/>
      <c r="N38" s="1"/>
      <c r="O38" s="1"/>
    </row>
    <row r="39" spans="1:15" ht="15.75" thickBot="1">
      <c r="A39" s="2" t="s">
        <v>203</v>
      </c>
      <c r="B39" s="2"/>
      <c r="C39" s="5"/>
      <c r="D39" s="5"/>
      <c r="E39" s="1"/>
      <c r="F39" s="1"/>
      <c r="G39" s="1"/>
      <c r="H39" s="2" t="s">
        <v>203</v>
      </c>
      <c r="I39" s="2"/>
      <c r="J39" s="5"/>
      <c r="K39" s="5"/>
      <c r="L39" s="1"/>
      <c r="M39" s="1"/>
      <c r="N39" s="1"/>
      <c r="O39" s="1"/>
    </row>
    <row r="40" spans="1:15" ht="15.75" thickBot="1">
      <c r="A40" s="113" t="s">
        <v>204</v>
      </c>
      <c r="B40" s="113"/>
      <c r="C40" s="113"/>
      <c r="D40" s="113"/>
      <c r="E40" s="114"/>
      <c r="F40" s="7"/>
      <c r="G40" s="1"/>
      <c r="H40" s="113" t="s">
        <v>204</v>
      </c>
      <c r="I40" s="113"/>
      <c r="J40" s="113"/>
      <c r="K40" s="113"/>
      <c r="L40" s="114"/>
      <c r="M40" s="106"/>
      <c r="N40" s="107"/>
      <c r="O40" s="1"/>
    </row>
    <row r="41" spans="1:15" ht="15.75" thickBot="1">
      <c r="A41" s="113" t="s">
        <v>205</v>
      </c>
      <c r="B41" s="113"/>
      <c r="C41" s="113"/>
      <c r="D41" s="113"/>
      <c r="E41" s="114"/>
      <c r="F41" s="7"/>
      <c r="G41" s="1"/>
      <c r="H41" s="113" t="s">
        <v>205</v>
      </c>
      <c r="I41" s="113"/>
      <c r="J41" s="113"/>
      <c r="K41" s="113"/>
      <c r="L41" s="114"/>
      <c r="M41" s="106"/>
      <c r="N41" s="107"/>
      <c r="O41" s="1"/>
    </row>
    <row r="42" spans="1:15" ht="15.75" thickBot="1">
      <c r="A42" s="113" t="s">
        <v>206</v>
      </c>
      <c r="B42" s="113"/>
      <c r="C42" s="113"/>
      <c r="D42" s="113"/>
      <c r="E42" s="114"/>
      <c r="F42" s="7"/>
      <c r="G42" s="1"/>
      <c r="H42" s="113" t="s">
        <v>206</v>
      </c>
      <c r="I42" s="113"/>
      <c r="J42" s="113"/>
      <c r="K42" s="113"/>
      <c r="L42" s="114"/>
      <c r="M42" s="106"/>
      <c r="N42" s="107"/>
      <c r="O42" s="1"/>
    </row>
    <row r="43" spans="1:15" ht="15.75" thickBot="1">
      <c r="A43" s="2" t="s">
        <v>207</v>
      </c>
      <c r="B43" s="5"/>
      <c r="C43" s="5"/>
      <c r="D43" s="5"/>
      <c r="E43" s="1"/>
      <c r="F43" s="1"/>
      <c r="G43" s="1"/>
      <c r="H43" s="2" t="s">
        <v>207</v>
      </c>
      <c r="I43" s="5"/>
      <c r="J43" s="5"/>
      <c r="K43" s="5"/>
      <c r="L43" s="1"/>
      <c r="M43" s="1"/>
      <c r="N43" s="1"/>
      <c r="O43" s="1"/>
    </row>
    <row r="44" spans="1:15" ht="15.75" thickBot="1">
      <c r="A44" s="113" t="s">
        <v>208</v>
      </c>
      <c r="B44" s="113"/>
      <c r="C44" s="113"/>
      <c r="D44" s="113"/>
      <c r="E44" s="114"/>
      <c r="F44" s="7"/>
      <c r="G44" s="1"/>
      <c r="H44" s="113" t="s">
        <v>208</v>
      </c>
      <c r="I44" s="113"/>
      <c r="J44" s="113"/>
      <c r="K44" s="113"/>
      <c r="L44" s="114"/>
      <c r="M44" s="106"/>
      <c r="N44" s="107"/>
      <c r="O44" s="1"/>
    </row>
    <row r="45" spans="1:15" ht="15.75" thickBot="1">
      <c r="A45" s="113" t="s">
        <v>209</v>
      </c>
      <c r="B45" s="113"/>
      <c r="C45" s="113"/>
      <c r="D45" s="113"/>
      <c r="E45" s="114"/>
      <c r="F45" s="7"/>
      <c r="G45" s="1"/>
      <c r="H45" s="113" t="s">
        <v>209</v>
      </c>
      <c r="I45" s="113"/>
      <c r="J45" s="113"/>
      <c r="K45" s="113"/>
      <c r="L45" s="114"/>
      <c r="M45" s="106"/>
      <c r="N45" s="107"/>
      <c r="O45" s="1"/>
    </row>
    <row r="46" spans="1:15" ht="15.75" thickBot="1">
      <c r="A46" s="113" t="s">
        <v>210</v>
      </c>
      <c r="B46" s="113"/>
      <c r="C46" s="113"/>
      <c r="D46" s="113"/>
      <c r="E46" s="114"/>
      <c r="F46" s="7"/>
      <c r="G46" s="1"/>
      <c r="H46" s="113" t="s">
        <v>210</v>
      </c>
      <c r="I46" s="113"/>
      <c r="J46" s="113"/>
      <c r="K46" s="113"/>
      <c r="L46" s="114"/>
      <c r="M46" s="106"/>
      <c r="N46" s="107"/>
      <c r="O46" s="1"/>
    </row>
    <row r="47" spans="1:15" ht="15.75" thickBot="1">
      <c r="A47" s="113" t="s">
        <v>211</v>
      </c>
      <c r="B47" s="113"/>
      <c r="C47" s="113"/>
      <c r="D47" s="113"/>
      <c r="E47" s="114"/>
      <c r="F47" s="7"/>
      <c r="G47" s="1"/>
      <c r="H47" s="113" t="s">
        <v>211</v>
      </c>
      <c r="I47" s="113"/>
      <c r="J47" s="113"/>
      <c r="K47" s="113"/>
      <c r="L47" s="114"/>
      <c r="M47" s="106"/>
      <c r="N47" s="107"/>
      <c r="O47" s="1"/>
    </row>
    <row r="48" spans="1:15" ht="15.75" thickBot="1">
      <c r="A48" s="113" t="s">
        <v>212</v>
      </c>
      <c r="B48" s="113"/>
      <c r="C48" s="113"/>
      <c r="D48" s="113"/>
      <c r="E48" s="114"/>
      <c r="F48" s="7"/>
      <c r="G48" s="1"/>
      <c r="H48" s="113" t="s">
        <v>212</v>
      </c>
      <c r="I48" s="113"/>
      <c r="J48" s="113"/>
      <c r="K48" s="113"/>
      <c r="L48" s="114"/>
      <c r="M48" s="106"/>
      <c r="N48" s="107"/>
      <c r="O48" s="1"/>
    </row>
    <row r="49" spans="1:15">
      <c r="A49" s="33"/>
      <c r="B49" s="33"/>
      <c r="C49" s="33"/>
      <c r="D49" s="33"/>
      <c r="E49" s="5"/>
      <c r="F49" s="2"/>
      <c r="G49" s="2"/>
      <c r="H49" s="33"/>
      <c r="I49" s="33"/>
      <c r="J49" s="33"/>
      <c r="K49" s="33"/>
      <c r="L49" s="33"/>
      <c r="M49" s="19"/>
      <c r="N49" s="1"/>
      <c r="O49" s="1"/>
    </row>
    <row r="50" spans="1:15">
      <c r="A50" s="146" t="s">
        <v>239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</row>
    <row r="51" spans="1:15" s="57" customFormat="1" ht="12" customHeight="1">
      <c r="A51" s="43" t="s">
        <v>226</v>
      </c>
      <c r="B51" s="43"/>
      <c r="C51" s="43"/>
      <c r="D51" s="43"/>
      <c r="E51" s="48"/>
      <c r="F51" s="48"/>
      <c r="G51" s="48"/>
      <c r="H51" s="43"/>
      <c r="I51" s="43"/>
      <c r="J51" s="43"/>
      <c r="K51" s="43"/>
      <c r="L51" s="43"/>
      <c r="M51" s="49"/>
      <c r="N51" s="50"/>
      <c r="O51" s="50"/>
    </row>
    <row r="52" spans="1:15" s="57" customFormat="1" ht="12" customHeight="1">
      <c r="A52" s="43" t="s">
        <v>220</v>
      </c>
      <c r="B52" s="43"/>
      <c r="C52" s="43"/>
      <c r="D52" s="43"/>
      <c r="E52" s="48"/>
      <c r="F52" s="48"/>
      <c r="G52" s="48"/>
      <c r="H52" s="43"/>
      <c r="I52" s="43"/>
      <c r="J52" s="43"/>
      <c r="K52" s="43"/>
      <c r="L52" s="43"/>
      <c r="M52" s="49"/>
      <c r="N52" s="50"/>
      <c r="O52" s="50"/>
    </row>
    <row r="53" spans="1:15" s="57" customFormat="1" ht="3.75" customHeight="1" thickBot="1">
      <c r="A53" s="44"/>
      <c r="B53" s="44"/>
      <c r="C53" s="44"/>
      <c r="D53" s="44"/>
      <c r="E53" s="45"/>
      <c r="F53" s="45"/>
      <c r="G53" s="68"/>
      <c r="H53" s="44"/>
      <c r="I53" s="44"/>
      <c r="J53" s="44"/>
      <c r="K53" s="44"/>
      <c r="L53" s="44"/>
      <c r="M53" s="46"/>
      <c r="N53" s="69"/>
      <c r="O53" s="47"/>
    </row>
    <row r="54" spans="1:15" ht="39.75" customHeight="1" thickBot="1">
      <c r="A54" s="139" t="s">
        <v>225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1"/>
    </row>
    <row r="55" spans="1:15" ht="15.75" thickBot="1">
      <c r="A55" s="124" t="s">
        <v>1</v>
      </c>
      <c r="B55" s="125"/>
      <c r="C55" s="27" t="s">
        <v>213</v>
      </c>
      <c r="D55" s="20" t="s">
        <v>7</v>
      </c>
      <c r="E55" s="20" t="s">
        <v>214</v>
      </c>
      <c r="F55" s="101" t="s">
        <v>0</v>
      </c>
      <c r="G55" s="103"/>
      <c r="H55" s="66" t="s">
        <v>213</v>
      </c>
      <c r="I55" s="20" t="s">
        <v>7</v>
      </c>
      <c r="J55" s="20" t="s">
        <v>214</v>
      </c>
      <c r="K55" s="101" t="s">
        <v>234</v>
      </c>
      <c r="L55" s="103"/>
      <c r="M55" s="27" t="s">
        <v>213</v>
      </c>
      <c r="N55" s="20" t="s">
        <v>7</v>
      </c>
      <c r="O55" s="20" t="s">
        <v>214</v>
      </c>
    </row>
    <row r="56" spans="1:15">
      <c r="A56" s="97" t="s">
        <v>2</v>
      </c>
      <c r="B56" s="98"/>
      <c r="C56" s="28"/>
      <c r="D56" s="21">
        <v>0.75</v>
      </c>
      <c r="E56" s="56">
        <f>D56*C56</f>
        <v>0</v>
      </c>
      <c r="F56" s="97" t="s">
        <v>43</v>
      </c>
      <c r="G56" s="98"/>
      <c r="H56" s="29"/>
      <c r="I56" s="23">
        <v>1.5</v>
      </c>
      <c r="J56" s="37">
        <f>I56*H56</f>
        <v>0</v>
      </c>
      <c r="K56" s="128" t="s">
        <v>80</v>
      </c>
      <c r="L56" s="129"/>
      <c r="M56" s="29"/>
      <c r="N56" s="23">
        <v>1</v>
      </c>
      <c r="O56" s="37">
        <f t="shared" ref="O56:O61" si="0">N56*M56</f>
        <v>0</v>
      </c>
    </row>
    <row r="57" spans="1:15">
      <c r="A57" s="99" t="s">
        <v>3</v>
      </c>
      <c r="B57" s="100"/>
      <c r="C57" s="29"/>
      <c r="D57" s="23">
        <v>0.75</v>
      </c>
      <c r="E57" s="56">
        <f t="shared" ref="E57:E73" si="1">D57*C57</f>
        <v>0</v>
      </c>
      <c r="F57" s="99" t="s">
        <v>44</v>
      </c>
      <c r="G57" s="100"/>
      <c r="H57" s="29"/>
      <c r="I57" s="23">
        <v>2.5</v>
      </c>
      <c r="J57" s="37">
        <f t="shared" ref="J57:J60" si="2">I57*H57</f>
        <v>0</v>
      </c>
      <c r="K57" s="99" t="s">
        <v>77</v>
      </c>
      <c r="L57" s="100"/>
      <c r="M57" s="64"/>
      <c r="N57" s="25">
        <v>0.25</v>
      </c>
      <c r="O57" s="37">
        <f t="shared" si="0"/>
        <v>0</v>
      </c>
    </row>
    <row r="58" spans="1:15">
      <c r="A58" s="99" t="s">
        <v>4</v>
      </c>
      <c r="B58" s="100"/>
      <c r="C58" s="29"/>
      <c r="D58" s="23">
        <v>0.5</v>
      </c>
      <c r="E58" s="56">
        <f t="shared" si="1"/>
        <v>0</v>
      </c>
      <c r="F58" s="99" t="s">
        <v>45</v>
      </c>
      <c r="G58" s="100"/>
      <c r="H58" s="29"/>
      <c r="I58" s="23">
        <v>3.5</v>
      </c>
      <c r="J58" s="37">
        <f t="shared" si="2"/>
        <v>0</v>
      </c>
      <c r="K58" s="99" t="s">
        <v>88</v>
      </c>
      <c r="L58" s="100"/>
      <c r="M58" s="29"/>
      <c r="N58" s="23">
        <v>0.5</v>
      </c>
      <c r="O58" s="37">
        <f t="shared" si="0"/>
        <v>0</v>
      </c>
    </row>
    <row r="59" spans="1:15">
      <c r="A59" s="99" t="s">
        <v>5</v>
      </c>
      <c r="B59" s="100"/>
      <c r="C59" s="29"/>
      <c r="D59" s="23">
        <v>1.25</v>
      </c>
      <c r="E59" s="56">
        <f t="shared" si="1"/>
        <v>0</v>
      </c>
      <c r="F59" s="99" t="s">
        <v>46</v>
      </c>
      <c r="G59" s="100"/>
      <c r="H59" s="29"/>
      <c r="I59" s="23">
        <v>4.5</v>
      </c>
      <c r="J59" s="37">
        <f t="shared" si="2"/>
        <v>0</v>
      </c>
      <c r="K59" s="111" t="s">
        <v>89</v>
      </c>
      <c r="L59" s="112"/>
      <c r="M59" s="29"/>
      <c r="N59" s="23">
        <v>0.25</v>
      </c>
      <c r="O59" s="37">
        <f t="shared" si="0"/>
        <v>0</v>
      </c>
    </row>
    <row r="60" spans="1:15" ht="15.75" thickBot="1">
      <c r="A60" s="126" t="s">
        <v>6</v>
      </c>
      <c r="B60" s="127"/>
      <c r="C60" s="29"/>
      <c r="D60" s="23">
        <v>1</v>
      </c>
      <c r="E60" s="56">
        <f t="shared" si="1"/>
        <v>0</v>
      </c>
      <c r="F60" s="99" t="s">
        <v>47</v>
      </c>
      <c r="G60" s="100"/>
      <c r="H60" s="29"/>
      <c r="I60" s="23">
        <v>1</v>
      </c>
      <c r="J60" s="37">
        <f t="shared" si="2"/>
        <v>0</v>
      </c>
      <c r="K60" s="99" t="s">
        <v>229</v>
      </c>
      <c r="L60" s="100"/>
      <c r="M60" s="29"/>
      <c r="N60" s="23">
        <v>0.5</v>
      </c>
      <c r="O60" s="37">
        <f t="shared" si="0"/>
        <v>0</v>
      </c>
    </row>
    <row r="61" spans="1:15" ht="15.75" thickBot="1">
      <c r="A61" s="101" t="s">
        <v>8</v>
      </c>
      <c r="B61" s="103"/>
      <c r="C61" s="108"/>
      <c r="D61" s="109"/>
      <c r="E61" s="110"/>
      <c r="F61" s="99" t="s">
        <v>48</v>
      </c>
      <c r="G61" s="100"/>
      <c r="H61" s="29"/>
      <c r="I61" s="23">
        <v>1.25</v>
      </c>
      <c r="J61" s="37">
        <f t="shared" ref="J61" si="3">I61*H61</f>
        <v>0</v>
      </c>
      <c r="K61" s="126" t="s">
        <v>125</v>
      </c>
      <c r="L61" s="127"/>
      <c r="M61" s="29"/>
      <c r="N61" s="23">
        <v>0.5</v>
      </c>
      <c r="O61" s="58">
        <f t="shared" si="0"/>
        <v>0</v>
      </c>
    </row>
    <row r="62" spans="1:15" ht="15.75" thickBot="1">
      <c r="A62" s="97" t="s">
        <v>9</v>
      </c>
      <c r="B62" s="98"/>
      <c r="C62" s="29"/>
      <c r="D62" s="23">
        <v>4</v>
      </c>
      <c r="E62" s="56">
        <f t="shared" si="1"/>
        <v>0</v>
      </c>
      <c r="F62" s="111" t="s">
        <v>49</v>
      </c>
      <c r="G62" s="112"/>
      <c r="H62" s="28"/>
      <c r="I62" s="21">
        <v>2</v>
      </c>
      <c r="J62" s="56">
        <f t="shared" ref="J62:J84" si="4">I62*H62</f>
        <v>0</v>
      </c>
      <c r="K62" s="101" t="s">
        <v>233</v>
      </c>
      <c r="L62" s="103"/>
      <c r="M62" s="55"/>
      <c r="N62" s="53"/>
      <c r="O62" s="54"/>
    </row>
    <row r="63" spans="1:15">
      <c r="A63" s="99" t="s">
        <v>10</v>
      </c>
      <c r="B63" s="100"/>
      <c r="C63" s="29"/>
      <c r="D63" s="23">
        <v>2</v>
      </c>
      <c r="E63" s="56">
        <f t="shared" si="1"/>
        <v>0</v>
      </c>
      <c r="F63" s="34" t="s">
        <v>50</v>
      </c>
      <c r="G63" s="60"/>
      <c r="H63" s="29"/>
      <c r="I63" s="23">
        <v>0.25</v>
      </c>
      <c r="J63" s="38">
        <f t="shared" si="4"/>
        <v>0</v>
      </c>
      <c r="K63" s="86" t="s">
        <v>246</v>
      </c>
      <c r="L63" s="42"/>
      <c r="M63" s="29"/>
      <c r="N63" s="23">
        <v>6</v>
      </c>
      <c r="O63" s="37">
        <f t="shared" ref="O63:O87" si="5">N63*M63</f>
        <v>0</v>
      </c>
    </row>
    <row r="64" spans="1:15">
      <c r="A64" s="99" t="s">
        <v>11</v>
      </c>
      <c r="B64" s="100"/>
      <c r="C64" s="29"/>
      <c r="D64" s="23">
        <v>0.5</v>
      </c>
      <c r="E64" s="56">
        <f t="shared" si="1"/>
        <v>0</v>
      </c>
      <c r="F64" s="111" t="s">
        <v>51</v>
      </c>
      <c r="G64" s="112"/>
      <c r="H64" s="29"/>
      <c r="I64" s="23">
        <v>0.5</v>
      </c>
      <c r="J64" s="38">
        <f t="shared" si="4"/>
        <v>0</v>
      </c>
      <c r="K64" s="36" t="s">
        <v>83</v>
      </c>
      <c r="L64" s="39"/>
      <c r="M64" s="29"/>
      <c r="N64" s="23">
        <v>4.5</v>
      </c>
      <c r="O64" s="37">
        <f t="shared" si="5"/>
        <v>0</v>
      </c>
    </row>
    <row r="65" spans="1:15">
      <c r="A65" s="99" t="s">
        <v>12</v>
      </c>
      <c r="B65" s="100"/>
      <c r="C65" s="29"/>
      <c r="D65" s="23">
        <v>5</v>
      </c>
      <c r="E65" s="56">
        <f t="shared" si="1"/>
        <v>0</v>
      </c>
      <c r="F65" s="34" t="s">
        <v>52</v>
      </c>
      <c r="G65" s="60"/>
      <c r="H65" s="29"/>
      <c r="I65" s="23">
        <v>1</v>
      </c>
      <c r="J65" s="38">
        <f t="shared" si="4"/>
        <v>0</v>
      </c>
      <c r="K65" s="36" t="s">
        <v>84</v>
      </c>
      <c r="L65" s="39"/>
      <c r="M65" s="29"/>
      <c r="N65" s="23">
        <v>2</v>
      </c>
      <c r="O65" s="37">
        <f t="shared" si="5"/>
        <v>0</v>
      </c>
    </row>
    <row r="66" spans="1:15">
      <c r="A66" s="99" t="s">
        <v>13</v>
      </c>
      <c r="B66" s="100"/>
      <c r="C66" s="29"/>
      <c r="D66" s="23">
        <v>4</v>
      </c>
      <c r="E66" s="56">
        <f t="shared" si="1"/>
        <v>0</v>
      </c>
      <c r="F66" s="34" t="s">
        <v>53</v>
      </c>
      <c r="G66" s="60"/>
      <c r="H66" s="29"/>
      <c r="I66" s="23">
        <v>0.5</v>
      </c>
      <c r="J66" s="38">
        <f t="shared" si="4"/>
        <v>0</v>
      </c>
      <c r="K66" s="87" t="s">
        <v>245</v>
      </c>
      <c r="L66" s="39"/>
      <c r="M66" s="29"/>
      <c r="N66" s="23">
        <v>2</v>
      </c>
      <c r="O66" s="37">
        <f t="shared" si="5"/>
        <v>0</v>
      </c>
    </row>
    <row r="67" spans="1:15">
      <c r="A67" s="99" t="s">
        <v>14</v>
      </c>
      <c r="B67" s="100"/>
      <c r="C67" s="29"/>
      <c r="D67" s="23">
        <v>3</v>
      </c>
      <c r="E67" s="56">
        <f t="shared" si="1"/>
        <v>0</v>
      </c>
      <c r="F67" s="111" t="s">
        <v>54</v>
      </c>
      <c r="G67" s="112"/>
      <c r="H67" s="29"/>
      <c r="I67" s="23">
        <v>1.5</v>
      </c>
      <c r="J67" s="38">
        <f t="shared" si="4"/>
        <v>0</v>
      </c>
      <c r="K67" s="36" t="s">
        <v>85</v>
      </c>
      <c r="L67" s="39"/>
      <c r="M67" s="29"/>
      <c r="N67" s="23">
        <v>2</v>
      </c>
      <c r="O67" s="37">
        <f t="shared" si="5"/>
        <v>0</v>
      </c>
    </row>
    <row r="68" spans="1:15">
      <c r="A68" s="99" t="s">
        <v>15</v>
      </c>
      <c r="B68" s="100"/>
      <c r="C68" s="29"/>
      <c r="D68" s="23">
        <v>2</v>
      </c>
      <c r="E68" s="56">
        <f t="shared" si="1"/>
        <v>0</v>
      </c>
      <c r="F68" s="111" t="s">
        <v>55</v>
      </c>
      <c r="G68" s="112"/>
      <c r="H68" s="29"/>
      <c r="I68" s="23">
        <v>0.75</v>
      </c>
      <c r="J68" s="38">
        <f t="shared" si="4"/>
        <v>0</v>
      </c>
      <c r="K68" s="87" t="s">
        <v>48</v>
      </c>
      <c r="L68" s="88"/>
      <c r="M68" s="29"/>
      <c r="N68" s="23">
        <v>0.5</v>
      </c>
      <c r="O68" s="37">
        <f t="shared" si="5"/>
        <v>0</v>
      </c>
    </row>
    <row r="69" spans="1:15">
      <c r="A69" s="99" t="s">
        <v>16</v>
      </c>
      <c r="B69" s="100"/>
      <c r="C69" s="29"/>
      <c r="D69" s="23">
        <v>1</v>
      </c>
      <c r="E69" s="56">
        <f t="shared" si="1"/>
        <v>0</v>
      </c>
      <c r="F69" s="111" t="s">
        <v>56</v>
      </c>
      <c r="G69" s="112"/>
      <c r="H69" s="29"/>
      <c r="I69" s="23">
        <v>0.25</v>
      </c>
      <c r="J69" s="38">
        <f t="shared" si="4"/>
        <v>0</v>
      </c>
      <c r="K69" s="87" t="s">
        <v>87</v>
      </c>
      <c r="L69" s="88"/>
      <c r="M69" s="29"/>
      <c r="N69" s="23">
        <v>1.5</v>
      </c>
      <c r="O69" s="37">
        <f t="shared" si="5"/>
        <v>0</v>
      </c>
    </row>
    <row r="70" spans="1:15">
      <c r="A70" s="99" t="s">
        <v>17</v>
      </c>
      <c r="B70" s="100"/>
      <c r="C70" s="29"/>
      <c r="D70" s="23">
        <v>1</v>
      </c>
      <c r="E70" s="56">
        <f t="shared" si="1"/>
        <v>0</v>
      </c>
      <c r="F70" s="111" t="s">
        <v>57</v>
      </c>
      <c r="G70" s="112"/>
      <c r="H70" s="29"/>
      <c r="I70" s="23">
        <v>2</v>
      </c>
      <c r="J70" s="38">
        <f t="shared" si="4"/>
        <v>0</v>
      </c>
      <c r="K70" s="35" t="s">
        <v>86</v>
      </c>
      <c r="L70" s="87"/>
      <c r="M70" s="29"/>
      <c r="N70" s="23">
        <v>2</v>
      </c>
      <c r="O70" s="37">
        <f t="shared" si="5"/>
        <v>0</v>
      </c>
    </row>
    <row r="71" spans="1:15">
      <c r="A71" s="99" t="s">
        <v>18</v>
      </c>
      <c r="B71" s="100"/>
      <c r="C71" s="29"/>
      <c r="D71" s="23">
        <v>3</v>
      </c>
      <c r="E71" s="56">
        <f t="shared" si="1"/>
        <v>0</v>
      </c>
      <c r="F71" s="111" t="s">
        <v>58</v>
      </c>
      <c r="G71" s="112"/>
      <c r="H71" s="29"/>
      <c r="I71" s="23">
        <v>1</v>
      </c>
      <c r="J71" s="38">
        <f t="shared" si="4"/>
        <v>0</v>
      </c>
      <c r="K71" s="35" t="s">
        <v>90</v>
      </c>
      <c r="L71" s="87"/>
      <c r="M71" s="28"/>
      <c r="N71" s="23">
        <v>1.5</v>
      </c>
      <c r="O71" s="38">
        <f t="shared" si="5"/>
        <v>0</v>
      </c>
    </row>
    <row r="72" spans="1:15">
      <c r="A72" s="99" t="s">
        <v>19</v>
      </c>
      <c r="B72" s="100"/>
      <c r="C72" s="29"/>
      <c r="D72" s="23">
        <v>1</v>
      </c>
      <c r="E72" s="56">
        <f t="shared" si="1"/>
        <v>0</v>
      </c>
      <c r="F72" s="111" t="s">
        <v>59</v>
      </c>
      <c r="G72" s="112"/>
      <c r="H72" s="29"/>
      <c r="I72" s="23">
        <v>5</v>
      </c>
      <c r="J72" s="38">
        <f t="shared" si="4"/>
        <v>0</v>
      </c>
      <c r="K72" s="40" t="s">
        <v>91</v>
      </c>
      <c r="L72" s="40"/>
      <c r="M72" s="29"/>
      <c r="N72" s="21">
        <v>3</v>
      </c>
      <c r="O72" s="38">
        <f t="shared" si="5"/>
        <v>0</v>
      </c>
    </row>
    <row r="73" spans="1:15" ht="15.75" thickBot="1">
      <c r="A73" s="126" t="s">
        <v>20</v>
      </c>
      <c r="B73" s="127"/>
      <c r="C73" s="29"/>
      <c r="D73" s="23">
        <v>2</v>
      </c>
      <c r="E73" s="56">
        <f t="shared" si="1"/>
        <v>0</v>
      </c>
      <c r="F73" s="99" t="s">
        <v>60</v>
      </c>
      <c r="G73" s="100"/>
      <c r="H73" s="29"/>
      <c r="I73" s="23">
        <v>3</v>
      </c>
      <c r="J73" s="38">
        <f t="shared" si="4"/>
        <v>0</v>
      </c>
      <c r="K73" s="35" t="s">
        <v>92</v>
      </c>
      <c r="L73" s="35"/>
      <c r="M73" s="29"/>
      <c r="N73" s="23">
        <v>2</v>
      </c>
      <c r="O73" s="38">
        <f t="shared" si="5"/>
        <v>0</v>
      </c>
    </row>
    <row r="74" spans="1:15" ht="15.75" thickBot="1">
      <c r="A74" s="101" t="s">
        <v>21</v>
      </c>
      <c r="B74" s="103"/>
      <c r="C74" s="108"/>
      <c r="D74" s="109"/>
      <c r="E74" s="110"/>
      <c r="F74" s="111" t="s">
        <v>61</v>
      </c>
      <c r="G74" s="112"/>
      <c r="H74" s="29"/>
      <c r="I74" s="23">
        <v>2</v>
      </c>
      <c r="J74" s="38">
        <f t="shared" si="4"/>
        <v>0</v>
      </c>
      <c r="K74" s="87" t="s">
        <v>93</v>
      </c>
      <c r="L74" s="88"/>
      <c r="M74" s="29"/>
      <c r="N74" s="23">
        <v>1.5</v>
      </c>
      <c r="O74" s="38">
        <f t="shared" si="5"/>
        <v>0</v>
      </c>
    </row>
    <row r="75" spans="1:15">
      <c r="A75" s="97" t="s">
        <v>22</v>
      </c>
      <c r="B75" s="98"/>
      <c r="C75" s="29"/>
      <c r="D75" s="23">
        <v>4</v>
      </c>
      <c r="E75" s="52">
        <f>D75*C75</f>
        <v>0</v>
      </c>
      <c r="F75" s="111" t="s">
        <v>62</v>
      </c>
      <c r="G75" s="112"/>
      <c r="H75" s="29"/>
      <c r="I75" s="23">
        <v>0.5</v>
      </c>
      <c r="J75" s="38">
        <f t="shared" si="4"/>
        <v>0</v>
      </c>
      <c r="K75" s="87" t="s">
        <v>221</v>
      </c>
      <c r="L75" s="88"/>
      <c r="M75" s="29"/>
      <c r="N75" s="23">
        <v>1.5</v>
      </c>
      <c r="O75" s="38">
        <f t="shared" si="5"/>
        <v>0</v>
      </c>
    </row>
    <row r="76" spans="1:15">
      <c r="A76" s="99" t="s">
        <v>23</v>
      </c>
      <c r="B76" s="100"/>
      <c r="C76" s="29"/>
      <c r="D76" s="23">
        <v>0.75</v>
      </c>
      <c r="E76" s="52">
        <f t="shared" ref="E76:E83" si="6">D76*C76</f>
        <v>0</v>
      </c>
      <c r="F76" s="99" t="s">
        <v>63</v>
      </c>
      <c r="G76" s="100"/>
      <c r="H76" s="29"/>
      <c r="I76" s="23">
        <v>1.5</v>
      </c>
      <c r="J76" s="38">
        <f t="shared" si="4"/>
        <v>0</v>
      </c>
      <c r="K76" s="87" t="s">
        <v>94</v>
      </c>
      <c r="L76" s="88"/>
      <c r="M76" s="29"/>
      <c r="N76" s="23">
        <v>1</v>
      </c>
      <c r="O76" s="38">
        <f t="shared" si="5"/>
        <v>0</v>
      </c>
    </row>
    <row r="77" spans="1:15">
      <c r="A77" s="99" t="s">
        <v>24</v>
      </c>
      <c r="B77" s="100"/>
      <c r="C77" s="29"/>
      <c r="D77" s="23">
        <v>6</v>
      </c>
      <c r="E77" s="52">
        <f t="shared" si="6"/>
        <v>0</v>
      </c>
      <c r="F77" s="99" t="s">
        <v>64</v>
      </c>
      <c r="G77" s="100"/>
      <c r="H77" s="29"/>
      <c r="I77" s="23">
        <v>1</v>
      </c>
      <c r="J77" s="38">
        <f t="shared" si="4"/>
        <v>0</v>
      </c>
      <c r="K77" s="87" t="s">
        <v>95</v>
      </c>
      <c r="L77" s="88"/>
      <c r="M77" s="29"/>
      <c r="N77" s="23">
        <v>4</v>
      </c>
      <c r="O77" s="38">
        <f t="shared" si="5"/>
        <v>0</v>
      </c>
    </row>
    <row r="78" spans="1:15">
      <c r="A78" s="99" t="s">
        <v>25</v>
      </c>
      <c r="B78" s="100"/>
      <c r="C78" s="29"/>
      <c r="D78" s="23">
        <v>3</v>
      </c>
      <c r="E78" s="52">
        <f t="shared" si="6"/>
        <v>0</v>
      </c>
      <c r="F78" s="99" t="s">
        <v>65</v>
      </c>
      <c r="G78" s="100"/>
      <c r="H78" s="29"/>
      <c r="I78" s="23">
        <v>1</v>
      </c>
      <c r="J78" s="38">
        <f t="shared" si="4"/>
        <v>0</v>
      </c>
      <c r="K78" s="87" t="s">
        <v>96</v>
      </c>
      <c r="L78" s="88"/>
      <c r="M78" s="29"/>
      <c r="N78" s="23">
        <v>2</v>
      </c>
      <c r="O78" s="38">
        <f t="shared" si="5"/>
        <v>0</v>
      </c>
    </row>
    <row r="79" spans="1:15">
      <c r="A79" s="99" t="s">
        <v>26</v>
      </c>
      <c r="B79" s="100"/>
      <c r="C79" s="29"/>
      <c r="D79" s="23">
        <v>2</v>
      </c>
      <c r="E79" s="52">
        <f t="shared" si="6"/>
        <v>0</v>
      </c>
      <c r="F79" s="99" t="s">
        <v>222</v>
      </c>
      <c r="G79" s="100"/>
      <c r="H79" s="29"/>
      <c r="I79" s="23">
        <v>0.5</v>
      </c>
      <c r="J79" s="38">
        <f t="shared" si="4"/>
        <v>0</v>
      </c>
      <c r="K79" s="36" t="s">
        <v>98</v>
      </c>
      <c r="L79" s="39"/>
      <c r="M79" s="29"/>
      <c r="N79" s="23">
        <v>0.5</v>
      </c>
      <c r="O79" s="38">
        <f t="shared" si="5"/>
        <v>0</v>
      </c>
    </row>
    <row r="80" spans="1:15">
      <c r="A80" s="99" t="s">
        <v>27</v>
      </c>
      <c r="B80" s="100"/>
      <c r="C80" s="29"/>
      <c r="D80" s="23">
        <v>1</v>
      </c>
      <c r="E80" s="52">
        <f t="shared" si="6"/>
        <v>0</v>
      </c>
      <c r="F80" s="99" t="s">
        <v>66</v>
      </c>
      <c r="G80" s="100"/>
      <c r="H80" s="29"/>
      <c r="I80" s="23">
        <v>2</v>
      </c>
      <c r="J80" s="38">
        <f t="shared" si="4"/>
        <v>0</v>
      </c>
      <c r="K80" s="36" t="s">
        <v>99</v>
      </c>
      <c r="L80" s="39"/>
      <c r="M80" s="29"/>
      <c r="N80" s="23">
        <v>2</v>
      </c>
      <c r="O80" s="38">
        <f t="shared" si="5"/>
        <v>0</v>
      </c>
    </row>
    <row r="81" spans="1:15">
      <c r="A81" s="99" t="s">
        <v>28</v>
      </c>
      <c r="B81" s="100"/>
      <c r="C81" s="29"/>
      <c r="D81" s="23">
        <v>2</v>
      </c>
      <c r="E81" s="52">
        <f t="shared" si="6"/>
        <v>0</v>
      </c>
      <c r="F81" s="99" t="s">
        <v>67</v>
      </c>
      <c r="G81" s="100"/>
      <c r="H81" s="29"/>
      <c r="I81" s="23">
        <v>2</v>
      </c>
      <c r="J81" s="38">
        <f t="shared" si="4"/>
        <v>0</v>
      </c>
      <c r="K81" s="36" t="s">
        <v>100</v>
      </c>
      <c r="L81" s="39"/>
      <c r="M81" s="29"/>
      <c r="N81" s="23">
        <v>1.5</v>
      </c>
      <c r="O81" s="38">
        <f t="shared" si="5"/>
        <v>0</v>
      </c>
    </row>
    <row r="82" spans="1:15">
      <c r="A82" s="99" t="s">
        <v>29</v>
      </c>
      <c r="B82" s="100"/>
      <c r="C82" s="29"/>
      <c r="D82" s="23">
        <v>1</v>
      </c>
      <c r="E82" s="52">
        <f t="shared" si="6"/>
        <v>0</v>
      </c>
      <c r="F82" s="99" t="s">
        <v>68</v>
      </c>
      <c r="G82" s="100"/>
      <c r="H82" s="29"/>
      <c r="I82" s="23">
        <v>4</v>
      </c>
      <c r="J82" s="38">
        <f t="shared" si="4"/>
        <v>0</v>
      </c>
      <c r="K82" s="36" t="s">
        <v>101</v>
      </c>
      <c r="L82" s="39"/>
      <c r="M82" s="29"/>
      <c r="N82" s="23">
        <v>0.5</v>
      </c>
      <c r="O82" s="38">
        <f t="shared" si="5"/>
        <v>0</v>
      </c>
    </row>
    <row r="83" spans="1:15" ht="15.75" thickBot="1">
      <c r="A83" s="126" t="s">
        <v>30</v>
      </c>
      <c r="B83" s="127"/>
      <c r="C83" s="29"/>
      <c r="D83" s="23">
        <v>0.5</v>
      </c>
      <c r="E83" s="52">
        <f t="shared" si="6"/>
        <v>0</v>
      </c>
      <c r="F83" s="99" t="s">
        <v>69</v>
      </c>
      <c r="G83" s="100"/>
      <c r="H83" s="30"/>
      <c r="I83" s="26">
        <v>6</v>
      </c>
      <c r="J83" s="67">
        <f t="shared" si="4"/>
        <v>0</v>
      </c>
      <c r="K83" s="36" t="s">
        <v>62</v>
      </c>
      <c r="L83" s="39"/>
      <c r="M83" s="29"/>
      <c r="N83" s="23">
        <v>0.5</v>
      </c>
      <c r="O83" s="38">
        <f t="shared" si="5"/>
        <v>0</v>
      </c>
    </row>
    <row r="84" spans="1:15" ht="15.75" thickBot="1">
      <c r="A84" s="101" t="s">
        <v>31</v>
      </c>
      <c r="B84" s="103"/>
      <c r="C84" s="108"/>
      <c r="D84" s="109"/>
      <c r="E84" s="110"/>
      <c r="F84" s="126" t="s">
        <v>235</v>
      </c>
      <c r="G84" s="127"/>
      <c r="H84" s="29"/>
      <c r="I84" s="23">
        <v>1.5</v>
      </c>
      <c r="J84" s="37">
        <f t="shared" si="4"/>
        <v>0</v>
      </c>
      <c r="K84" s="36" t="s">
        <v>102</v>
      </c>
      <c r="L84" s="39"/>
      <c r="M84" s="29"/>
      <c r="N84" s="23">
        <v>1.5</v>
      </c>
      <c r="O84" s="38">
        <f t="shared" si="5"/>
        <v>0</v>
      </c>
    </row>
    <row r="85" spans="1:15" ht="15.75" thickBot="1">
      <c r="A85" s="97" t="s">
        <v>32</v>
      </c>
      <c r="B85" s="98"/>
      <c r="C85" s="29"/>
      <c r="D85" s="23">
        <v>1</v>
      </c>
      <c r="E85" s="37">
        <f>D85*C85</f>
        <v>0</v>
      </c>
      <c r="F85" s="101" t="s">
        <v>70</v>
      </c>
      <c r="G85" s="103"/>
      <c r="H85" s="19"/>
      <c r="I85" s="25"/>
      <c r="J85" s="19"/>
      <c r="K85" s="36" t="s">
        <v>103</v>
      </c>
      <c r="L85" s="39"/>
      <c r="M85" s="29"/>
      <c r="N85" s="23">
        <v>0.25</v>
      </c>
      <c r="O85" s="38">
        <f t="shared" si="5"/>
        <v>0</v>
      </c>
    </row>
    <row r="86" spans="1:15">
      <c r="A86" s="99" t="s">
        <v>33</v>
      </c>
      <c r="B86" s="100"/>
      <c r="C86" s="29"/>
      <c r="D86" s="23">
        <v>2</v>
      </c>
      <c r="E86" s="37">
        <f t="shared" ref="E86:E89" si="7">D86*C86</f>
        <v>0</v>
      </c>
      <c r="F86" s="97" t="s">
        <v>71</v>
      </c>
      <c r="G86" s="98"/>
      <c r="H86" s="29"/>
      <c r="I86" s="23">
        <v>1</v>
      </c>
      <c r="J86" s="37">
        <f t="shared" ref="J86:J95" si="8">I86*H86</f>
        <v>0</v>
      </c>
      <c r="K86" s="36" t="s">
        <v>104</v>
      </c>
      <c r="L86" s="39"/>
      <c r="M86" s="29"/>
      <c r="N86" s="23">
        <v>3</v>
      </c>
      <c r="O86" s="38">
        <f t="shared" si="5"/>
        <v>0</v>
      </c>
    </row>
    <row r="87" spans="1:15" ht="15.75" thickBot="1">
      <c r="A87" s="99" t="s">
        <v>34</v>
      </c>
      <c r="B87" s="100"/>
      <c r="C87" s="29"/>
      <c r="D87" s="23">
        <v>0.5</v>
      </c>
      <c r="E87" s="37">
        <f t="shared" si="7"/>
        <v>0</v>
      </c>
      <c r="F87" s="99" t="s">
        <v>76</v>
      </c>
      <c r="G87" s="100"/>
      <c r="H87" s="29"/>
      <c r="I87" s="23">
        <v>2</v>
      </c>
      <c r="J87" s="37">
        <f t="shared" si="8"/>
        <v>0</v>
      </c>
      <c r="K87" s="62" t="s">
        <v>105</v>
      </c>
      <c r="L87" s="63"/>
      <c r="M87" s="29"/>
      <c r="N87" s="23">
        <v>5</v>
      </c>
      <c r="O87" s="38">
        <f t="shared" si="5"/>
        <v>0</v>
      </c>
    </row>
    <row r="88" spans="1:15" ht="15.75" thickBot="1">
      <c r="A88" s="99" t="s">
        <v>35</v>
      </c>
      <c r="B88" s="100"/>
      <c r="C88" s="29"/>
      <c r="D88" s="23">
        <v>0.5</v>
      </c>
      <c r="E88" s="37">
        <f t="shared" si="7"/>
        <v>0</v>
      </c>
      <c r="F88" s="99" t="s">
        <v>244</v>
      </c>
      <c r="G88" s="100"/>
      <c r="H88" s="29"/>
      <c r="I88" s="23">
        <v>4</v>
      </c>
      <c r="J88" s="37">
        <f t="shared" si="8"/>
        <v>0</v>
      </c>
      <c r="K88" s="101" t="s">
        <v>106</v>
      </c>
      <c r="L88" s="103"/>
      <c r="M88" s="1"/>
      <c r="N88" s="1"/>
      <c r="O88" s="24"/>
    </row>
    <row r="89" spans="1:15">
      <c r="A89" s="99" t="s">
        <v>231</v>
      </c>
      <c r="B89" s="100"/>
      <c r="C89" s="29"/>
      <c r="D89" s="23">
        <v>0.5</v>
      </c>
      <c r="E89" s="37">
        <f t="shared" si="7"/>
        <v>0</v>
      </c>
      <c r="F89" s="99" t="s">
        <v>75</v>
      </c>
      <c r="G89" s="100"/>
      <c r="H89" s="29"/>
      <c r="I89" s="23">
        <v>2</v>
      </c>
      <c r="J89" s="37">
        <f t="shared" si="8"/>
        <v>0</v>
      </c>
      <c r="K89" s="41" t="s">
        <v>43</v>
      </c>
      <c r="L89" s="42"/>
      <c r="M89" s="29"/>
      <c r="N89" s="23">
        <v>1.5</v>
      </c>
      <c r="O89" s="37">
        <f>N89*M89</f>
        <v>0</v>
      </c>
    </row>
    <row r="90" spans="1:15">
      <c r="A90" s="99" t="s">
        <v>36</v>
      </c>
      <c r="B90" s="100"/>
      <c r="C90" s="29"/>
      <c r="D90" s="23">
        <v>1</v>
      </c>
      <c r="E90" s="37">
        <f t="shared" ref="E90:E97" si="9">D90*C90</f>
        <v>0</v>
      </c>
      <c r="F90" s="87" t="s">
        <v>79</v>
      </c>
      <c r="G90" s="88"/>
      <c r="H90" s="29"/>
      <c r="I90" s="23">
        <v>1</v>
      </c>
      <c r="J90" s="37">
        <f t="shared" si="8"/>
        <v>0</v>
      </c>
      <c r="K90" s="36" t="s">
        <v>44</v>
      </c>
      <c r="L90" s="39"/>
      <c r="M90" s="29"/>
      <c r="N90" s="23">
        <v>2.5</v>
      </c>
      <c r="O90" s="37">
        <f t="shared" ref="O90:O96" si="10">N90*M90</f>
        <v>0</v>
      </c>
    </row>
    <row r="91" spans="1:15">
      <c r="A91" s="99" t="s">
        <v>37</v>
      </c>
      <c r="B91" s="100"/>
      <c r="C91" s="29"/>
      <c r="D91" s="23">
        <v>4</v>
      </c>
      <c r="E91" s="37">
        <f t="shared" si="9"/>
        <v>0</v>
      </c>
      <c r="F91" s="87" t="s">
        <v>78</v>
      </c>
      <c r="G91" s="88"/>
      <c r="H91" s="29"/>
      <c r="I91" s="23">
        <v>0.5</v>
      </c>
      <c r="J91" s="37">
        <f t="shared" si="8"/>
        <v>0</v>
      </c>
      <c r="K91" s="60" t="s">
        <v>82</v>
      </c>
      <c r="L91" s="61"/>
      <c r="M91" s="29"/>
      <c r="N91" s="23">
        <v>4</v>
      </c>
      <c r="O91" s="37">
        <f t="shared" si="10"/>
        <v>0</v>
      </c>
    </row>
    <row r="92" spans="1:15">
      <c r="A92" s="99" t="s">
        <v>38</v>
      </c>
      <c r="B92" s="100"/>
      <c r="C92" s="29"/>
      <c r="D92" s="23">
        <v>2</v>
      </c>
      <c r="E92" s="37">
        <f t="shared" si="9"/>
        <v>0</v>
      </c>
      <c r="F92" s="87" t="s">
        <v>73</v>
      </c>
      <c r="G92" s="88"/>
      <c r="H92" s="29"/>
      <c r="I92" s="23">
        <v>1</v>
      </c>
      <c r="J92" s="37">
        <f t="shared" si="8"/>
        <v>0</v>
      </c>
      <c r="K92" s="60" t="s">
        <v>84</v>
      </c>
      <c r="L92" s="61"/>
      <c r="M92" s="29"/>
      <c r="N92" s="23">
        <v>2</v>
      </c>
      <c r="O92" s="37">
        <f t="shared" si="10"/>
        <v>0</v>
      </c>
    </row>
    <row r="93" spans="1:15">
      <c r="A93" s="99" t="s">
        <v>39</v>
      </c>
      <c r="B93" s="100"/>
      <c r="C93" s="29"/>
      <c r="D93" s="23">
        <v>1</v>
      </c>
      <c r="E93" s="52">
        <f t="shared" si="9"/>
        <v>0</v>
      </c>
      <c r="F93" s="87" t="s">
        <v>74</v>
      </c>
      <c r="G93" s="88"/>
      <c r="H93" s="29"/>
      <c r="I93" s="23">
        <v>2</v>
      </c>
      <c r="J93" s="37">
        <f t="shared" si="8"/>
        <v>0</v>
      </c>
      <c r="K93" s="60" t="s">
        <v>107</v>
      </c>
      <c r="L93" s="61"/>
      <c r="M93" s="29"/>
      <c r="N93" s="23">
        <v>0.5</v>
      </c>
      <c r="O93" s="37">
        <f t="shared" si="10"/>
        <v>0</v>
      </c>
    </row>
    <row r="94" spans="1:15">
      <c r="A94" s="99" t="s">
        <v>40</v>
      </c>
      <c r="B94" s="100"/>
      <c r="C94" s="29"/>
      <c r="D94" s="23">
        <v>1</v>
      </c>
      <c r="E94" s="37">
        <f t="shared" si="9"/>
        <v>0</v>
      </c>
      <c r="F94" s="87" t="s">
        <v>72</v>
      </c>
      <c r="G94" s="88"/>
      <c r="H94" s="29"/>
      <c r="I94" s="23">
        <v>2</v>
      </c>
      <c r="J94" s="37">
        <f t="shared" si="8"/>
        <v>0</v>
      </c>
      <c r="K94" s="99" t="s">
        <v>108</v>
      </c>
      <c r="L94" s="100"/>
      <c r="M94" s="29"/>
      <c r="N94" s="23">
        <v>2</v>
      </c>
      <c r="O94" s="37">
        <f t="shared" si="10"/>
        <v>0</v>
      </c>
    </row>
    <row r="95" spans="1:15" ht="15.75" thickBot="1">
      <c r="A95" s="99" t="s">
        <v>41</v>
      </c>
      <c r="B95" s="100"/>
      <c r="C95" s="29"/>
      <c r="D95" s="23">
        <v>1</v>
      </c>
      <c r="E95" s="37">
        <f t="shared" si="9"/>
        <v>0</v>
      </c>
      <c r="F95" s="87" t="s">
        <v>48</v>
      </c>
      <c r="G95" s="88"/>
      <c r="H95" s="29"/>
      <c r="I95" s="23">
        <v>0.25</v>
      </c>
      <c r="J95" s="37">
        <f t="shared" si="8"/>
        <v>0</v>
      </c>
      <c r="K95" s="60" t="s">
        <v>109</v>
      </c>
      <c r="L95" s="61"/>
      <c r="M95" s="29"/>
      <c r="N95" s="23">
        <v>0.5</v>
      </c>
      <c r="O95" s="37">
        <f t="shared" si="10"/>
        <v>0</v>
      </c>
    </row>
    <row r="96" spans="1:15" ht="15.75" thickBot="1">
      <c r="A96" s="99" t="s">
        <v>42</v>
      </c>
      <c r="B96" s="100"/>
      <c r="C96" s="30"/>
      <c r="D96" s="26">
        <v>0.5</v>
      </c>
      <c r="E96" s="74">
        <f t="shared" si="9"/>
        <v>0</v>
      </c>
      <c r="F96" s="101" t="s">
        <v>228</v>
      </c>
      <c r="G96" s="103"/>
      <c r="H96" s="19"/>
      <c r="I96" s="25"/>
      <c r="J96" s="19"/>
      <c r="K96" s="75" t="s">
        <v>72</v>
      </c>
      <c r="L96" s="76"/>
      <c r="M96" s="30"/>
      <c r="N96" s="26">
        <v>1.5</v>
      </c>
      <c r="O96" s="74">
        <f t="shared" si="10"/>
        <v>0</v>
      </c>
    </row>
    <row r="97" spans="1:15">
      <c r="A97" s="99" t="s">
        <v>162</v>
      </c>
      <c r="B97" s="100"/>
      <c r="C97" s="29"/>
      <c r="D97" s="23">
        <v>0.25</v>
      </c>
      <c r="E97" s="72">
        <f t="shared" si="9"/>
        <v>0</v>
      </c>
      <c r="F97" s="97" t="s">
        <v>81</v>
      </c>
      <c r="G97" s="98"/>
      <c r="H97" s="29"/>
      <c r="I97" s="23">
        <v>1</v>
      </c>
      <c r="J97" s="72">
        <f>I97*H97</f>
        <v>0</v>
      </c>
      <c r="K97" s="99" t="s">
        <v>110</v>
      </c>
      <c r="L97" s="100"/>
      <c r="M97" s="29"/>
      <c r="N97" s="23">
        <v>2</v>
      </c>
      <c r="O97" s="72">
        <f>N97*M97</f>
        <v>0</v>
      </c>
    </row>
    <row r="98" spans="1:15" s="65" customFormat="1" ht="22.5" customHeight="1">
      <c r="A98" s="147" t="s">
        <v>240</v>
      </c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</row>
    <row r="99" spans="1:15" s="65" customFormat="1" ht="14.25" customHeight="1" thickBo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</row>
    <row r="100" spans="1:15" ht="19.5" thickBot="1">
      <c r="A100" s="101" t="s">
        <v>111</v>
      </c>
      <c r="B100" s="103"/>
      <c r="C100" s="27" t="s">
        <v>213</v>
      </c>
      <c r="D100" s="20" t="s">
        <v>7</v>
      </c>
      <c r="E100" s="20" t="s">
        <v>214</v>
      </c>
      <c r="F100" s="101" t="s">
        <v>130</v>
      </c>
      <c r="G100" s="103"/>
      <c r="H100" s="27" t="s">
        <v>213</v>
      </c>
      <c r="I100" s="20" t="s">
        <v>7</v>
      </c>
      <c r="J100" s="20" t="s">
        <v>214</v>
      </c>
      <c r="K100" s="148" t="s">
        <v>173</v>
      </c>
      <c r="L100" s="149"/>
      <c r="M100" s="78" t="s">
        <v>213</v>
      </c>
      <c r="N100" s="20" t="s">
        <v>7</v>
      </c>
      <c r="O100" s="20" t="s">
        <v>214</v>
      </c>
    </row>
    <row r="101" spans="1:15">
      <c r="A101" s="97" t="s">
        <v>227</v>
      </c>
      <c r="B101" s="98"/>
      <c r="C101" s="29"/>
      <c r="D101" s="23">
        <v>1</v>
      </c>
      <c r="E101" s="37">
        <f>D101*C101</f>
        <v>0</v>
      </c>
      <c r="F101" s="97" t="s">
        <v>156</v>
      </c>
      <c r="G101" s="98"/>
      <c r="H101" s="29"/>
      <c r="I101" s="23">
        <v>1</v>
      </c>
      <c r="J101" s="38">
        <f>I101*H101</f>
        <v>0</v>
      </c>
      <c r="K101" s="144" t="s">
        <v>172</v>
      </c>
      <c r="L101" s="145"/>
      <c r="M101" s="65"/>
      <c r="N101" s="1"/>
      <c r="O101" s="51"/>
    </row>
    <row r="102" spans="1:15">
      <c r="A102" s="99" t="s">
        <v>112</v>
      </c>
      <c r="B102" s="100"/>
      <c r="C102" s="29"/>
      <c r="D102" s="23">
        <v>1</v>
      </c>
      <c r="E102" s="37">
        <f>D102*C102</f>
        <v>0</v>
      </c>
      <c r="F102" s="99" t="s">
        <v>159</v>
      </c>
      <c r="G102" s="100"/>
      <c r="H102" s="29"/>
      <c r="I102" s="23">
        <v>0.25</v>
      </c>
      <c r="J102" s="38">
        <f t="shared" ref="J102:J104" si="11">I102*H102</f>
        <v>0</v>
      </c>
      <c r="K102" s="99" t="str">
        <f>A55</f>
        <v>ENTRANCE HALL</v>
      </c>
      <c r="L102" s="100"/>
      <c r="M102" s="73">
        <f>C56+C57+C58+C59+C60</f>
        <v>0</v>
      </c>
      <c r="N102" s="22"/>
      <c r="O102" s="22"/>
    </row>
    <row r="103" spans="1:15">
      <c r="A103" s="99" t="s">
        <v>119</v>
      </c>
      <c r="B103" s="100"/>
      <c r="C103" s="29"/>
      <c r="D103" s="23">
        <v>0.5</v>
      </c>
      <c r="E103" s="37">
        <f t="shared" ref="E103:E104" si="12">D103*C103</f>
        <v>0</v>
      </c>
      <c r="F103" s="99" t="s">
        <v>157</v>
      </c>
      <c r="G103" s="100"/>
      <c r="H103" s="29"/>
      <c r="I103" s="23">
        <v>1.5</v>
      </c>
      <c r="J103" s="38">
        <f t="shared" si="11"/>
        <v>0</v>
      </c>
      <c r="K103" s="99" t="str">
        <f>A61</f>
        <v>DINING ROOM</v>
      </c>
      <c r="L103" s="100"/>
      <c r="M103" s="73">
        <f>C62+C63+C64+C65+C66+C67+C68+C69+C70+C71+C72+C73</f>
        <v>0</v>
      </c>
      <c r="N103" s="22"/>
      <c r="O103" s="22"/>
    </row>
    <row r="104" spans="1:15" ht="15.75" thickBot="1">
      <c r="A104" s="99" t="s">
        <v>126</v>
      </c>
      <c r="B104" s="100"/>
      <c r="C104" s="29"/>
      <c r="D104" s="23">
        <v>1</v>
      </c>
      <c r="E104" s="37">
        <f t="shared" si="12"/>
        <v>0</v>
      </c>
      <c r="F104" s="126" t="s">
        <v>158</v>
      </c>
      <c r="G104" s="127"/>
      <c r="H104" s="29"/>
      <c r="I104" s="23">
        <v>2</v>
      </c>
      <c r="J104" s="38">
        <f t="shared" si="11"/>
        <v>0</v>
      </c>
      <c r="K104" s="99" t="str">
        <f>A74</f>
        <v>FAMILY ROOM</v>
      </c>
      <c r="L104" s="100"/>
      <c r="M104" s="73">
        <f>C75+C76+C77+C78+C79+C80+C81+C82+C83</f>
        <v>0</v>
      </c>
      <c r="N104" s="22"/>
      <c r="O104" s="22"/>
    </row>
    <row r="105" spans="1:15" ht="15.75" thickBot="1">
      <c r="A105" s="99" t="s">
        <v>114</v>
      </c>
      <c r="B105" s="100"/>
      <c r="C105" s="29"/>
      <c r="D105" s="23">
        <v>0.25</v>
      </c>
      <c r="E105" s="37">
        <f t="shared" ref="E105:E110" si="13">D105*C105</f>
        <v>0</v>
      </c>
      <c r="F105" s="101" t="s">
        <v>160</v>
      </c>
      <c r="G105" s="103"/>
      <c r="H105" s="1"/>
      <c r="I105" s="1"/>
      <c r="J105" s="59"/>
      <c r="K105" s="99" t="str">
        <f>A84</f>
        <v>STUDY/OFFICE</v>
      </c>
      <c r="L105" s="100"/>
      <c r="M105" s="73">
        <f>C85+C86+C87+C88+C89+C90+C91+C92+C93+C94+C95+C96+C97</f>
        <v>0</v>
      </c>
      <c r="N105" s="22"/>
      <c r="O105" s="22"/>
    </row>
    <row r="106" spans="1:15">
      <c r="A106" s="99" t="s">
        <v>115</v>
      </c>
      <c r="B106" s="100"/>
      <c r="C106" s="29"/>
      <c r="D106" s="23">
        <v>1</v>
      </c>
      <c r="E106" s="37">
        <f t="shared" si="13"/>
        <v>0</v>
      </c>
      <c r="F106" s="97" t="s">
        <v>34</v>
      </c>
      <c r="G106" s="98"/>
      <c r="H106" s="29"/>
      <c r="I106" s="23">
        <v>0.5</v>
      </c>
      <c r="J106" s="37">
        <f>I106*H106</f>
        <v>0</v>
      </c>
      <c r="K106" s="99" t="str">
        <f>F55</f>
        <v>LOUNGE</v>
      </c>
      <c r="L106" s="100"/>
      <c r="M106" s="73">
        <f>H56+H57+H58+H59+H60+H61+H62+H63+H64+H65+H66+H67+H68+H69+H70+H71+H72+H73+H74+H75+H76+H77+H78+H79+H80+H81+H82+H83+H84</f>
        <v>0</v>
      </c>
      <c r="N106" s="22"/>
      <c r="O106" s="22"/>
    </row>
    <row r="107" spans="1:15">
      <c r="A107" s="99" t="s">
        <v>116</v>
      </c>
      <c r="B107" s="100"/>
      <c r="C107" s="29"/>
      <c r="D107" s="23">
        <v>2</v>
      </c>
      <c r="E107" s="37">
        <f t="shared" si="13"/>
        <v>0</v>
      </c>
      <c r="F107" s="99" t="s">
        <v>161</v>
      </c>
      <c r="G107" s="100"/>
      <c r="H107" s="29"/>
      <c r="I107" s="23">
        <v>0.25</v>
      </c>
      <c r="J107" s="37">
        <f t="shared" ref="J107:J111" si="14">I107*H107</f>
        <v>0</v>
      </c>
      <c r="K107" s="99" t="str">
        <f>F85</f>
        <v>KITCHEN</v>
      </c>
      <c r="L107" s="100"/>
      <c r="M107" s="73">
        <f>H86+H87+H88+H89+H90+H91+H92+H93+H94+H95</f>
        <v>0</v>
      </c>
      <c r="N107" s="22"/>
      <c r="O107" s="22"/>
    </row>
    <row r="108" spans="1:15">
      <c r="A108" s="99" t="s">
        <v>118</v>
      </c>
      <c r="B108" s="100"/>
      <c r="C108" s="29"/>
      <c r="D108" s="23">
        <v>2</v>
      </c>
      <c r="E108" s="37">
        <f t="shared" si="13"/>
        <v>0</v>
      </c>
      <c r="F108" s="99" t="s">
        <v>247</v>
      </c>
      <c r="G108" s="100"/>
      <c r="H108" s="29"/>
      <c r="I108" s="23">
        <v>0.25</v>
      </c>
      <c r="J108" s="37">
        <f t="shared" si="14"/>
        <v>0</v>
      </c>
      <c r="K108" s="99" t="str">
        <f>F96</f>
        <v>LAUNDRY</v>
      </c>
      <c r="L108" s="100"/>
      <c r="M108" s="73">
        <f>H97+M56+M57+M58+M59+M60+M61</f>
        <v>0</v>
      </c>
      <c r="N108" s="22"/>
      <c r="O108" s="22"/>
    </row>
    <row r="109" spans="1:15">
      <c r="A109" s="99" t="s">
        <v>127</v>
      </c>
      <c r="B109" s="100"/>
      <c r="C109" s="29"/>
      <c r="D109" s="23">
        <v>1</v>
      </c>
      <c r="E109" s="37">
        <f t="shared" si="13"/>
        <v>0</v>
      </c>
      <c r="F109" s="99" t="s">
        <v>248</v>
      </c>
      <c r="G109" s="100"/>
      <c r="H109" s="29"/>
      <c r="I109" s="23">
        <v>1</v>
      </c>
      <c r="J109" s="37">
        <f t="shared" si="14"/>
        <v>0</v>
      </c>
      <c r="K109" s="99" t="str">
        <f>K62</f>
        <v xml:space="preserve">BEDROOMS </v>
      </c>
      <c r="L109" s="100"/>
      <c r="M109" s="73">
        <f>M63+M64+M65+M66+M67+M68+M69+M70+M71+M72+M73+M74+M75+M76+M77+M78+M79+M80+M81+M82+M83+M84+M85+M86+M87</f>
        <v>0</v>
      </c>
      <c r="N109" s="22"/>
      <c r="O109" s="22"/>
    </row>
    <row r="110" spans="1:15" ht="15.75" thickBot="1">
      <c r="A110" s="99" t="s">
        <v>120</v>
      </c>
      <c r="B110" s="100"/>
      <c r="C110" s="29"/>
      <c r="D110" s="23">
        <v>0.5</v>
      </c>
      <c r="E110" s="37">
        <f t="shared" si="13"/>
        <v>0</v>
      </c>
      <c r="F110" s="126" t="s">
        <v>249</v>
      </c>
      <c r="G110" s="127"/>
      <c r="H110" s="29"/>
      <c r="I110" s="23">
        <v>0.25</v>
      </c>
      <c r="J110" s="37">
        <f t="shared" si="14"/>
        <v>0</v>
      </c>
      <c r="K110" s="99" t="s">
        <v>106</v>
      </c>
      <c r="L110" s="100"/>
      <c r="M110" s="73">
        <f>M89+M90+M91+M92+M93+M94+M95+M96+M97</f>
        <v>0</v>
      </c>
      <c r="N110" s="22"/>
      <c r="O110" s="22"/>
    </row>
    <row r="111" spans="1:15" ht="15.75" thickBot="1">
      <c r="A111" s="99" t="s">
        <v>122</v>
      </c>
      <c r="B111" s="100"/>
      <c r="C111" s="29"/>
      <c r="D111" s="23">
        <v>4</v>
      </c>
      <c r="E111" s="37">
        <f>D111*C111</f>
        <v>0</v>
      </c>
      <c r="F111" s="142" t="s">
        <v>250</v>
      </c>
      <c r="G111" s="143"/>
      <c r="H111" s="29"/>
      <c r="I111" s="96">
        <v>1</v>
      </c>
      <c r="J111" s="59">
        <f t="shared" si="14"/>
        <v>0</v>
      </c>
      <c r="K111" s="99" t="s">
        <v>111</v>
      </c>
      <c r="L111" s="100"/>
      <c r="M111" s="73">
        <f>C101+C102+C103+C104+C105+C106+C107+C108+C109+C110+C111+C112+C113+C114+C115</f>
        <v>0</v>
      </c>
      <c r="N111" s="22"/>
      <c r="O111" s="22"/>
    </row>
    <row r="112" spans="1:15">
      <c r="A112" s="99" t="s">
        <v>123</v>
      </c>
      <c r="B112" s="100"/>
      <c r="C112" s="29"/>
      <c r="D112" s="23">
        <v>6</v>
      </c>
      <c r="E112" s="37">
        <f>D112*C112</f>
        <v>0</v>
      </c>
      <c r="F112" s="99" t="s">
        <v>251</v>
      </c>
      <c r="G112" s="100"/>
      <c r="H112" s="29"/>
      <c r="I112" s="23">
        <v>0.25</v>
      </c>
      <c r="J112" s="37">
        <f>I112*H112</f>
        <v>0</v>
      </c>
      <c r="K112" s="99" t="s">
        <v>130</v>
      </c>
      <c r="L112" s="100"/>
      <c r="M112" s="73">
        <f>C117+C118+C119+C120+C121+C122+C123+C124+C125+C126+C127+C128+C129+C130+C131+C132+C133+C134+C135+C136+C137+C138+C139+C140+C142+C143+C144+C145+C146+C147</f>
        <v>0</v>
      </c>
      <c r="N112" s="22"/>
      <c r="O112" s="22"/>
    </row>
    <row r="113" spans="1:15">
      <c r="A113" s="99" t="s">
        <v>124</v>
      </c>
      <c r="B113" s="100"/>
      <c r="C113" s="29"/>
      <c r="D113" s="23">
        <v>8</v>
      </c>
      <c r="E113" s="37">
        <f>D113*C113</f>
        <v>0</v>
      </c>
      <c r="F113" s="99" t="s">
        <v>252</v>
      </c>
      <c r="G113" s="100"/>
      <c r="H113" s="29"/>
      <c r="I113" s="23">
        <v>1</v>
      </c>
      <c r="J113" s="37">
        <f t="shared" ref="J113:J118" si="15">I113*H113</f>
        <v>0</v>
      </c>
      <c r="K113" s="99" t="s">
        <v>160</v>
      </c>
      <c r="L113" s="100"/>
      <c r="M113" s="73">
        <f>H106+H107+H108+H109+H110</f>
        <v>0</v>
      </c>
      <c r="N113" s="22"/>
      <c r="O113" s="22"/>
    </row>
    <row r="114" spans="1:15" ht="15.75" thickBot="1">
      <c r="A114" s="99" t="s">
        <v>121</v>
      </c>
      <c r="B114" s="100"/>
      <c r="C114" s="29"/>
      <c r="D114" s="23">
        <v>1</v>
      </c>
      <c r="E114" s="37">
        <f t="shared" ref="E114" si="16">D114*C114</f>
        <v>0</v>
      </c>
      <c r="F114" s="99"/>
      <c r="G114" s="100"/>
      <c r="H114" s="29"/>
      <c r="I114" s="23"/>
      <c r="J114" s="37">
        <f t="shared" si="15"/>
        <v>0</v>
      </c>
      <c r="K114" s="99" t="s">
        <v>163</v>
      </c>
      <c r="L114" s="100"/>
      <c r="M114" s="73">
        <f>H112+H113+H114+H115+H116+H117+H118</f>
        <v>0</v>
      </c>
      <c r="N114" s="22"/>
      <c r="O114" s="22"/>
    </row>
    <row r="115" spans="1:15" ht="15.75" thickBot="1">
      <c r="A115" s="126" t="s">
        <v>232</v>
      </c>
      <c r="B115" s="127"/>
      <c r="C115" s="29"/>
      <c r="D115" s="23">
        <v>4</v>
      </c>
      <c r="E115" s="37">
        <f>D115*C115</f>
        <v>0</v>
      </c>
      <c r="F115" s="101" t="s">
        <v>163</v>
      </c>
      <c r="G115" s="103"/>
      <c r="H115" s="29"/>
      <c r="I115" s="23"/>
      <c r="J115" s="37">
        <f t="shared" si="15"/>
        <v>0</v>
      </c>
      <c r="K115" s="99" t="s">
        <v>171</v>
      </c>
      <c r="L115" s="100"/>
      <c r="M115" s="73">
        <f>H120+H121+H122+H123+H124+H125+H126+H127+H128+H129</f>
        <v>0</v>
      </c>
      <c r="N115" s="22"/>
      <c r="O115" s="24"/>
    </row>
    <row r="116" spans="1:15" ht="15.75" thickBot="1">
      <c r="A116" s="101" t="s">
        <v>130</v>
      </c>
      <c r="B116" s="103"/>
      <c r="F116" s="97" t="s">
        <v>164</v>
      </c>
      <c r="G116" s="98"/>
      <c r="H116" s="29"/>
      <c r="I116" s="23">
        <v>1</v>
      </c>
      <c r="J116" s="37">
        <f t="shared" si="15"/>
        <v>0</v>
      </c>
      <c r="K116" s="60"/>
      <c r="L116" s="61"/>
      <c r="M116" s="73"/>
      <c r="N116" s="22"/>
      <c r="O116" s="22"/>
    </row>
    <row r="117" spans="1:15">
      <c r="A117" s="97" t="s">
        <v>128</v>
      </c>
      <c r="B117" s="98"/>
      <c r="C117" s="29"/>
      <c r="D117" s="23">
        <v>0.5</v>
      </c>
      <c r="E117" s="37">
        <f t="shared" ref="E117:E120" si="17">D117*C117</f>
        <v>0</v>
      </c>
      <c r="F117" s="99" t="s">
        <v>165</v>
      </c>
      <c r="G117" s="100"/>
      <c r="H117" s="29"/>
      <c r="I117" s="23">
        <v>0.25</v>
      </c>
      <c r="J117" s="52">
        <f t="shared" si="15"/>
        <v>0</v>
      </c>
      <c r="K117" s="60"/>
      <c r="L117" s="61"/>
      <c r="M117" s="73"/>
      <c r="N117" s="22"/>
      <c r="O117" s="22"/>
    </row>
    <row r="118" spans="1:15">
      <c r="A118" s="99" t="s">
        <v>129</v>
      </c>
      <c r="B118" s="100"/>
      <c r="C118" s="29"/>
      <c r="D118" s="23">
        <v>1.5</v>
      </c>
      <c r="E118" s="37">
        <f t="shared" si="17"/>
        <v>0</v>
      </c>
      <c r="F118" s="99" t="s">
        <v>166</v>
      </c>
      <c r="G118" s="100"/>
      <c r="H118" s="29"/>
      <c r="I118" s="23">
        <v>1</v>
      </c>
      <c r="J118" s="52">
        <f t="shared" si="15"/>
        <v>0</v>
      </c>
      <c r="K118" s="60"/>
      <c r="L118" s="61"/>
      <c r="M118" s="73"/>
      <c r="N118" s="22"/>
      <c r="O118" s="22"/>
    </row>
    <row r="119" spans="1:15">
      <c r="A119" s="99" t="s">
        <v>113</v>
      </c>
      <c r="B119" s="100"/>
      <c r="C119" s="29"/>
      <c r="D119" s="23">
        <v>2</v>
      </c>
      <c r="E119" s="37">
        <f t="shared" si="17"/>
        <v>0</v>
      </c>
      <c r="F119" s="87" t="s">
        <v>167</v>
      </c>
      <c r="G119" s="88"/>
      <c r="H119" s="29"/>
      <c r="I119" s="23">
        <v>2</v>
      </c>
      <c r="J119" s="70"/>
      <c r="K119" s="60"/>
      <c r="L119" s="61"/>
      <c r="M119" s="73"/>
      <c r="N119" s="22"/>
      <c r="O119" s="22"/>
    </row>
    <row r="120" spans="1:15">
      <c r="A120" s="99" t="s">
        <v>117</v>
      </c>
      <c r="B120" s="100"/>
      <c r="C120" s="29"/>
      <c r="D120" s="23">
        <v>4</v>
      </c>
      <c r="E120" s="37">
        <f t="shared" si="17"/>
        <v>0</v>
      </c>
      <c r="F120" s="87" t="s">
        <v>168</v>
      </c>
      <c r="G120" s="88"/>
      <c r="H120" s="29"/>
      <c r="I120" s="23">
        <v>3</v>
      </c>
      <c r="J120" s="22"/>
      <c r="K120" s="60"/>
      <c r="L120" s="61"/>
      <c r="M120" s="73"/>
      <c r="N120" s="22"/>
      <c r="O120" s="22"/>
    </row>
    <row r="121" spans="1:15">
      <c r="A121" s="99" t="s">
        <v>131</v>
      </c>
      <c r="B121" s="100"/>
      <c r="C121" s="28"/>
      <c r="D121" s="21">
        <v>2</v>
      </c>
      <c r="E121" s="38">
        <f t="shared" ref="E121:E147" si="18">D121*C121</f>
        <v>0</v>
      </c>
      <c r="F121" s="87" t="s">
        <v>169</v>
      </c>
      <c r="G121" s="88"/>
      <c r="H121" s="29"/>
      <c r="I121" s="23">
        <v>0.5</v>
      </c>
      <c r="J121" s="22"/>
      <c r="K121" s="60"/>
      <c r="L121" s="61"/>
      <c r="M121" s="73"/>
      <c r="N121" s="22"/>
      <c r="O121" s="22"/>
    </row>
    <row r="122" spans="1:15" ht="15.75" thickBot="1">
      <c r="A122" s="99" t="s">
        <v>132</v>
      </c>
      <c r="B122" s="100"/>
      <c r="C122" s="29"/>
      <c r="D122" s="23">
        <v>1</v>
      </c>
      <c r="E122" s="38">
        <f t="shared" si="18"/>
        <v>0</v>
      </c>
      <c r="F122" s="91" t="s">
        <v>170</v>
      </c>
      <c r="G122" s="92"/>
      <c r="H122" s="29"/>
      <c r="I122" s="23">
        <v>0.5</v>
      </c>
      <c r="J122" s="22"/>
      <c r="K122" s="60"/>
      <c r="L122" s="61"/>
      <c r="M122" s="73"/>
      <c r="N122" s="22"/>
      <c r="O122" s="22"/>
    </row>
    <row r="123" spans="1:15" ht="15.75" thickBot="1">
      <c r="A123" s="99" t="s">
        <v>133</v>
      </c>
      <c r="B123" s="100"/>
      <c r="C123" s="29"/>
      <c r="D123" s="23">
        <v>0.5</v>
      </c>
      <c r="E123" s="38">
        <f t="shared" si="18"/>
        <v>0</v>
      </c>
      <c r="F123" s="89" t="s">
        <v>171</v>
      </c>
      <c r="G123" s="90"/>
      <c r="H123" s="29"/>
      <c r="I123" s="22"/>
      <c r="J123" s="22"/>
      <c r="K123" s="60"/>
      <c r="L123" s="61"/>
      <c r="M123" s="73"/>
      <c r="N123" s="22"/>
      <c r="O123" s="22"/>
    </row>
    <row r="124" spans="1:15">
      <c r="A124" s="99" t="s">
        <v>134</v>
      </c>
      <c r="B124" s="100"/>
      <c r="C124" s="29"/>
      <c r="D124" s="23">
        <v>1.5</v>
      </c>
      <c r="E124" s="38">
        <f t="shared" si="18"/>
        <v>0</v>
      </c>
      <c r="F124" s="95" t="s">
        <v>97</v>
      </c>
      <c r="G124" s="93"/>
      <c r="H124" s="29"/>
      <c r="I124" s="22">
        <v>4</v>
      </c>
      <c r="J124" s="22"/>
      <c r="K124" s="60"/>
      <c r="L124" s="61"/>
      <c r="M124" s="73"/>
      <c r="N124" s="22"/>
      <c r="O124" s="22"/>
    </row>
    <row r="125" spans="1:15">
      <c r="A125" s="99" t="s">
        <v>135</v>
      </c>
      <c r="B125" s="100"/>
      <c r="C125" s="29"/>
      <c r="D125" s="23">
        <v>1</v>
      </c>
      <c r="E125" s="38">
        <f t="shared" si="18"/>
        <v>0</v>
      </c>
      <c r="F125" s="115"/>
      <c r="G125" s="110"/>
      <c r="H125" s="29"/>
      <c r="I125" s="22"/>
      <c r="J125" s="22"/>
      <c r="K125" s="60"/>
      <c r="L125" s="61"/>
      <c r="M125" s="73"/>
      <c r="N125" s="22"/>
      <c r="O125" s="22"/>
    </row>
    <row r="126" spans="1:15">
      <c r="A126" s="99" t="s">
        <v>136</v>
      </c>
      <c r="B126" s="100"/>
      <c r="C126" s="29"/>
      <c r="D126" s="23">
        <v>0.25</v>
      </c>
      <c r="E126" s="38">
        <f t="shared" si="18"/>
        <v>0</v>
      </c>
      <c r="F126" s="115"/>
      <c r="G126" s="110"/>
      <c r="H126" s="29"/>
      <c r="I126" s="22"/>
      <c r="J126" s="22"/>
      <c r="K126" s="60"/>
      <c r="L126" s="61"/>
      <c r="M126" s="73"/>
      <c r="N126" s="22"/>
      <c r="O126" s="22"/>
    </row>
    <row r="127" spans="1:15">
      <c r="A127" s="99" t="s">
        <v>137</v>
      </c>
      <c r="B127" s="100"/>
      <c r="C127" s="29"/>
      <c r="D127" s="23">
        <v>2</v>
      </c>
      <c r="E127" s="38">
        <f t="shared" si="18"/>
        <v>0</v>
      </c>
      <c r="F127" s="115"/>
      <c r="G127" s="110"/>
      <c r="H127" s="29"/>
      <c r="I127" s="22"/>
      <c r="J127" s="22"/>
      <c r="K127" s="60"/>
      <c r="L127" s="61"/>
      <c r="M127" s="73"/>
      <c r="N127" s="22"/>
      <c r="O127" s="22"/>
    </row>
    <row r="128" spans="1:15">
      <c r="A128" s="99" t="s">
        <v>138</v>
      </c>
      <c r="B128" s="100"/>
      <c r="C128" s="29"/>
      <c r="D128" s="23">
        <v>0.5</v>
      </c>
      <c r="E128" s="38">
        <f t="shared" si="18"/>
        <v>0</v>
      </c>
      <c r="F128" s="115"/>
      <c r="G128" s="110"/>
      <c r="H128" s="29"/>
      <c r="I128" s="22"/>
      <c r="J128" s="22"/>
      <c r="K128" s="60"/>
      <c r="L128" s="61"/>
      <c r="M128" s="73"/>
      <c r="N128" s="22"/>
      <c r="O128" s="22"/>
    </row>
    <row r="129" spans="1:15" ht="15.75" thickBot="1">
      <c r="A129" s="99" t="s">
        <v>139</v>
      </c>
      <c r="B129" s="100"/>
      <c r="C129" s="29"/>
      <c r="D129" s="23">
        <v>0.25</v>
      </c>
      <c r="E129" s="38">
        <f t="shared" si="18"/>
        <v>0</v>
      </c>
      <c r="F129" s="115"/>
      <c r="G129" s="110"/>
      <c r="H129" s="29"/>
      <c r="I129" s="22"/>
      <c r="J129" s="22"/>
      <c r="K129" s="60"/>
      <c r="L129" s="61"/>
      <c r="M129" s="73"/>
      <c r="N129" s="22"/>
      <c r="O129" s="22"/>
    </row>
    <row r="130" spans="1:15" ht="15.75" thickBot="1">
      <c r="A130" s="99" t="s">
        <v>140</v>
      </c>
      <c r="B130" s="100"/>
      <c r="C130" s="29"/>
      <c r="D130" s="23">
        <v>2</v>
      </c>
      <c r="E130" s="38">
        <f t="shared" si="18"/>
        <v>0</v>
      </c>
      <c r="F130" s="101" t="s">
        <v>174</v>
      </c>
      <c r="G130" s="102"/>
      <c r="H130" s="102"/>
      <c r="I130" s="102"/>
      <c r="J130" s="102"/>
      <c r="K130" s="102"/>
      <c r="L130" s="102"/>
      <c r="M130" s="102"/>
      <c r="N130" s="102"/>
      <c r="O130" s="103"/>
    </row>
    <row r="131" spans="1:15">
      <c r="A131" s="99" t="s">
        <v>223</v>
      </c>
      <c r="B131" s="100"/>
      <c r="C131" s="29"/>
      <c r="D131" s="23">
        <v>0.25</v>
      </c>
      <c r="E131" s="38">
        <f t="shared" si="18"/>
        <v>0</v>
      </c>
      <c r="F131" s="82"/>
      <c r="G131" s="84"/>
      <c r="H131" s="84"/>
      <c r="I131" s="84"/>
      <c r="J131" s="84"/>
      <c r="K131" s="84"/>
      <c r="L131" s="84"/>
      <c r="M131" s="84"/>
      <c r="N131" s="84"/>
      <c r="O131" s="83"/>
    </row>
    <row r="132" spans="1:15">
      <c r="A132" s="99" t="s">
        <v>141</v>
      </c>
      <c r="B132" s="100"/>
      <c r="C132" s="29"/>
      <c r="D132" s="23">
        <v>1</v>
      </c>
      <c r="E132" s="38">
        <f t="shared" si="18"/>
        <v>0</v>
      </c>
      <c r="F132" s="81"/>
      <c r="G132" s="79"/>
      <c r="H132" s="79"/>
      <c r="I132" s="79"/>
      <c r="J132" s="79"/>
      <c r="K132" s="79"/>
      <c r="L132" s="79"/>
      <c r="M132" s="79"/>
      <c r="N132" s="79"/>
      <c r="O132" s="80"/>
    </row>
    <row r="133" spans="1:15">
      <c r="A133" s="99" t="s">
        <v>142</v>
      </c>
      <c r="B133" s="100"/>
      <c r="C133" s="29"/>
      <c r="D133" s="23">
        <v>2</v>
      </c>
      <c r="E133" s="38">
        <f t="shared" si="18"/>
        <v>0</v>
      </c>
      <c r="F133" s="81"/>
      <c r="G133" s="79"/>
      <c r="H133" s="79"/>
      <c r="I133" s="79"/>
      <c r="J133" s="79"/>
      <c r="K133" s="79"/>
      <c r="L133" s="79"/>
      <c r="M133" s="79"/>
      <c r="N133" s="79"/>
      <c r="O133" s="80"/>
    </row>
    <row r="134" spans="1:15">
      <c r="A134" s="99" t="s">
        <v>143</v>
      </c>
      <c r="B134" s="100"/>
      <c r="C134" s="29"/>
      <c r="D134" s="23">
        <v>0.25</v>
      </c>
      <c r="E134" s="38">
        <f t="shared" si="18"/>
        <v>0</v>
      </c>
      <c r="F134" s="81"/>
      <c r="G134" s="79"/>
      <c r="H134" s="79"/>
      <c r="I134" s="79"/>
      <c r="J134" s="79"/>
      <c r="K134" s="79"/>
      <c r="L134" s="79"/>
      <c r="M134" s="79"/>
      <c r="N134" s="79"/>
      <c r="O134" s="80"/>
    </row>
    <row r="135" spans="1:15">
      <c r="A135" s="99" t="s">
        <v>144</v>
      </c>
      <c r="B135" s="100"/>
      <c r="C135" s="29"/>
      <c r="D135" s="23">
        <v>0.75</v>
      </c>
      <c r="E135" s="38">
        <f t="shared" si="18"/>
        <v>0</v>
      </c>
      <c r="F135" s="81"/>
      <c r="G135" s="79"/>
      <c r="H135" s="79"/>
      <c r="I135" s="79"/>
      <c r="J135" s="79"/>
      <c r="K135" s="79"/>
      <c r="L135" s="79"/>
      <c r="M135" s="79"/>
      <c r="N135" s="79"/>
      <c r="O135" s="80"/>
    </row>
    <row r="136" spans="1:15">
      <c r="A136" s="99" t="s">
        <v>145</v>
      </c>
      <c r="B136" s="100"/>
      <c r="C136" s="29"/>
      <c r="D136" s="23">
        <v>0.25</v>
      </c>
      <c r="E136" s="38">
        <f t="shared" si="18"/>
        <v>0</v>
      </c>
      <c r="F136" s="81"/>
      <c r="G136" s="79"/>
      <c r="H136" s="79"/>
      <c r="I136" s="79"/>
      <c r="J136" s="79"/>
      <c r="K136" s="79"/>
      <c r="L136" s="79"/>
      <c r="M136" s="79"/>
      <c r="N136" s="79"/>
      <c r="O136" s="80"/>
    </row>
    <row r="137" spans="1:15">
      <c r="A137" s="99" t="s">
        <v>146</v>
      </c>
      <c r="B137" s="100"/>
      <c r="C137" s="29"/>
      <c r="D137" s="23">
        <v>1</v>
      </c>
      <c r="E137" s="38">
        <f t="shared" si="18"/>
        <v>0</v>
      </c>
      <c r="F137" s="81"/>
      <c r="G137" s="79"/>
      <c r="H137" s="79"/>
      <c r="I137" s="79"/>
      <c r="J137" s="79"/>
      <c r="K137" s="79"/>
      <c r="L137" s="79"/>
      <c r="M137" s="79"/>
      <c r="N137" s="79"/>
      <c r="O137" s="80"/>
    </row>
    <row r="138" spans="1:15">
      <c r="A138" s="99" t="s">
        <v>147</v>
      </c>
      <c r="B138" s="100"/>
      <c r="C138" s="29"/>
      <c r="D138" s="23">
        <v>0.5</v>
      </c>
      <c r="E138" s="38">
        <f t="shared" si="18"/>
        <v>0</v>
      </c>
      <c r="F138" s="81"/>
      <c r="G138" s="79"/>
      <c r="H138" s="79"/>
      <c r="I138" s="79"/>
      <c r="J138" s="79"/>
      <c r="K138" s="79"/>
      <c r="L138" s="79"/>
      <c r="M138" s="79"/>
      <c r="N138" s="79"/>
      <c r="O138" s="80"/>
    </row>
    <row r="139" spans="1:15">
      <c r="A139" s="99" t="s">
        <v>148</v>
      </c>
      <c r="B139" s="100"/>
      <c r="C139" s="29"/>
      <c r="D139" s="23">
        <v>0.5</v>
      </c>
      <c r="E139" s="38">
        <f t="shared" si="18"/>
        <v>0</v>
      </c>
      <c r="F139" s="81"/>
      <c r="G139" s="79"/>
      <c r="H139" s="79"/>
      <c r="I139" s="79"/>
      <c r="J139" s="79"/>
      <c r="K139" s="79"/>
      <c r="L139" s="79"/>
      <c r="M139" s="79"/>
      <c r="N139" s="79"/>
      <c r="O139" s="80"/>
    </row>
    <row r="140" spans="1:15">
      <c r="A140" s="99" t="s">
        <v>149</v>
      </c>
      <c r="B140" s="100"/>
      <c r="C140" s="29"/>
      <c r="D140" s="23">
        <v>1</v>
      </c>
      <c r="E140" s="38">
        <f t="shared" si="18"/>
        <v>0</v>
      </c>
      <c r="F140" s="71" t="s">
        <v>230</v>
      </c>
      <c r="G140" s="71"/>
      <c r="H140" s="71"/>
      <c r="I140" s="71"/>
      <c r="J140" s="71"/>
      <c r="K140" s="71"/>
      <c r="L140" s="71"/>
      <c r="M140" s="71"/>
      <c r="N140" s="71"/>
      <c r="O140" s="71"/>
    </row>
    <row r="141" spans="1:15">
      <c r="A141" s="99" t="s">
        <v>241</v>
      </c>
      <c r="B141" s="100"/>
      <c r="C141" s="29"/>
      <c r="D141" s="23">
        <v>1.5</v>
      </c>
      <c r="E141" s="38">
        <v>0</v>
      </c>
      <c r="F141" s="71" t="s">
        <v>219</v>
      </c>
      <c r="G141" s="71"/>
      <c r="H141" s="71"/>
      <c r="I141" s="71"/>
      <c r="J141" s="71"/>
      <c r="K141" s="71"/>
      <c r="L141" s="71"/>
      <c r="M141" s="71"/>
      <c r="N141" s="71"/>
      <c r="O141" s="71"/>
    </row>
    <row r="142" spans="1:15">
      <c r="A142" s="99" t="s">
        <v>150</v>
      </c>
      <c r="B142" s="100"/>
      <c r="C142" s="29"/>
      <c r="D142" s="23">
        <v>0.5</v>
      </c>
      <c r="E142" s="38">
        <f t="shared" si="18"/>
        <v>0</v>
      </c>
      <c r="F142" s="71" t="s">
        <v>236</v>
      </c>
      <c r="G142" s="71"/>
      <c r="H142" s="71"/>
      <c r="I142" s="71"/>
      <c r="J142" s="71"/>
      <c r="K142" s="71"/>
      <c r="L142" s="71"/>
      <c r="M142" s="71"/>
      <c r="N142" s="71"/>
      <c r="O142" s="71"/>
    </row>
    <row r="143" spans="1:15">
      <c r="A143" s="99" t="s">
        <v>151</v>
      </c>
      <c r="B143" s="100"/>
      <c r="C143" s="29"/>
      <c r="D143" s="23">
        <v>0.25</v>
      </c>
      <c r="E143" s="38">
        <f t="shared" si="18"/>
        <v>0</v>
      </c>
      <c r="F143" s="71" t="s">
        <v>237</v>
      </c>
      <c r="G143" s="71"/>
      <c r="H143" s="71"/>
      <c r="I143" s="71"/>
      <c r="J143" s="71"/>
      <c r="K143" s="71"/>
      <c r="L143" s="71"/>
      <c r="M143" s="71"/>
      <c r="N143" s="71"/>
      <c r="O143" s="71"/>
    </row>
    <row r="144" spans="1:15">
      <c r="A144" s="99" t="s">
        <v>152</v>
      </c>
      <c r="B144" s="100"/>
      <c r="C144" s="29"/>
      <c r="D144" s="23">
        <v>1</v>
      </c>
      <c r="E144" s="38">
        <f t="shared" si="18"/>
        <v>0</v>
      </c>
      <c r="F144" s="71" t="s">
        <v>238</v>
      </c>
      <c r="G144" s="71"/>
      <c r="H144" s="71"/>
      <c r="I144" s="71"/>
      <c r="J144" s="71"/>
      <c r="K144" s="71"/>
      <c r="L144" s="71"/>
      <c r="M144" s="71"/>
      <c r="N144" s="71"/>
      <c r="O144" s="71"/>
    </row>
    <row r="145" spans="1:15">
      <c r="A145" s="99" t="s">
        <v>153</v>
      </c>
      <c r="B145" s="100"/>
      <c r="C145" s="29"/>
      <c r="D145" s="23">
        <v>0.5</v>
      </c>
      <c r="E145" s="38">
        <f t="shared" si="18"/>
        <v>0</v>
      </c>
      <c r="F145" s="71" t="s">
        <v>238</v>
      </c>
      <c r="G145" s="71"/>
      <c r="H145" s="71"/>
      <c r="I145" s="71"/>
      <c r="J145" s="71"/>
      <c r="K145" s="71"/>
      <c r="L145" s="71"/>
      <c r="M145" s="71"/>
      <c r="N145" s="71"/>
      <c r="O145" s="71"/>
    </row>
    <row r="146" spans="1:15">
      <c r="A146" s="99" t="s">
        <v>154</v>
      </c>
      <c r="B146" s="100"/>
      <c r="C146" s="29"/>
      <c r="D146" s="23">
        <v>0.5</v>
      </c>
      <c r="E146" s="38">
        <f t="shared" si="18"/>
        <v>0</v>
      </c>
      <c r="F146" s="71"/>
      <c r="G146" s="71"/>
      <c r="H146" s="71"/>
      <c r="I146" s="71"/>
      <c r="J146" s="71"/>
      <c r="K146" s="71"/>
      <c r="L146" s="71"/>
      <c r="M146" s="71"/>
      <c r="N146" s="71"/>
      <c r="O146" s="71"/>
    </row>
    <row r="147" spans="1:15">
      <c r="A147" s="99" t="s">
        <v>155</v>
      </c>
      <c r="B147" s="100"/>
      <c r="C147" s="29"/>
      <c r="D147" s="23">
        <v>0.5</v>
      </c>
      <c r="E147" s="38">
        <f t="shared" si="18"/>
        <v>0</v>
      </c>
      <c r="F147" s="104" t="s">
        <v>242</v>
      </c>
      <c r="G147" s="105"/>
      <c r="H147" s="105"/>
      <c r="I147" s="105"/>
      <c r="J147" s="105"/>
      <c r="K147" s="105"/>
      <c r="L147" s="105"/>
      <c r="M147" s="105"/>
      <c r="N147" s="105"/>
      <c r="O147" s="105"/>
    </row>
    <row r="148" spans="1:15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</row>
  </sheetData>
  <mergeCells count="239">
    <mergeCell ref="A144:B144"/>
    <mergeCell ref="A145:B145"/>
    <mergeCell ref="A146:B146"/>
    <mergeCell ref="A147:B147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2:B142"/>
    <mergeCell ref="A143:B143"/>
    <mergeCell ref="F97:G97"/>
    <mergeCell ref="F108:G108"/>
    <mergeCell ref="F109:G109"/>
    <mergeCell ref="F110:G110"/>
    <mergeCell ref="A117:B117"/>
    <mergeCell ref="A118:B118"/>
    <mergeCell ref="A101:B101"/>
    <mergeCell ref="A104:B104"/>
    <mergeCell ref="A108:B108"/>
    <mergeCell ref="A109:B109"/>
    <mergeCell ref="F101:G101"/>
    <mergeCell ref="F117:G117"/>
    <mergeCell ref="F127:G127"/>
    <mergeCell ref="F128:G128"/>
    <mergeCell ref="F129:G129"/>
    <mergeCell ref="A127:B127"/>
    <mergeCell ref="A128:B128"/>
    <mergeCell ref="F113:G113"/>
    <mergeCell ref="F114:G114"/>
    <mergeCell ref="F115:G115"/>
    <mergeCell ref="F116:G116"/>
    <mergeCell ref="K113:L113"/>
    <mergeCell ref="K115:L115"/>
    <mergeCell ref="F118:G118"/>
    <mergeCell ref="A50:O50"/>
    <mergeCell ref="A98:O98"/>
    <mergeCell ref="K100:L100"/>
    <mergeCell ref="K88:L88"/>
    <mergeCell ref="F107:G107"/>
    <mergeCell ref="F105:G105"/>
    <mergeCell ref="F106:G106"/>
    <mergeCell ref="K97:L97"/>
    <mergeCell ref="K103:L103"/>
    <mergeCell ref="F103:G103"/>
    <mergeCell ref="F104:G104"/>
    <mergeCell ref="K105:L105"/>
    <mergeCell ref="K106:L106"/>
    <mergeCell ref="K107:L107"/>
    <mergeCell ref="K94:L94"/>
    <mergeCell ref="F96:G96"/>
    <mergeCell ref="F100:G100"/>
    <mergeCell ref="F102:G102"/>
    <mergeCell ref="K114:L114"/>
    <mergeCell ref="A90:B90"/>
    <mergeCell ref="A91:B91"/>
    <mergeCell ref="A92:B92"/>
    <mergeCell ref="A93:B93"/>
    <mergeCell ref="A94:B94"/>
    <mergeCell ref="A107:B107"/>
    <mergeCell ref="A106:B106"/>
    <mergeCell ref="A100:B100"/>
    <mergeCell ref="A105:B105"/>
    <mergeCell ref="A102:B102"/>
    <mergeCell ref="A103:B103"/>
    <mergeCell ref="A96:B96"/>
    <mergeCell ref="A97:B97"/>
    <mergeCell ref="A95:B95"/>
    <mergeCell ref="F112:G112"/>
    <mergeCell ref="F111:G111"/>
    <mergeCell ref="K101:L101"/>
    <mergeCell ref="K102:L102"/>
    <mergeCell ref="K108:L108"/>
    <mergeCell ref="K109:L109"/>
    <mergeCell ref="K110:L110"/>
    <mergeCell ref="K111:L111"/>
    <mergeCell ref="K112:L112"/>
    <mergeCell ref="F74:G74"/>
    <mergeCell ref="F75:G75"/>
    <mergeCell ref="A129:B129"/>
    <mergeCell ref="A116:B116"/>
    <mergeCell ref="A119:B119"/>
    <mergeCell ref="A110:B110"/>
    <mergeCell ref="A111:B111"/>
    <mergeCell ref="A112:B112"/>
    <mergeCell ref="A113:B113"/>
    <mergeCell ref="A114:B114"/>
    <mergeCell ref="A120:B120"/>
    <mergeCell ref="A121:B121"/>
    <mergeCell ref="A122:B122"/>
    <mergeCell ref="A123:B123"/>
    <mergeCell ref="A115:B115"/>
    <mergeCell ref="A125:B125"/>
    <mergeCell ref="A126:B126"/>
    <mergeCell ref="A124:B124"/>
    <mergeCell ref="F88:G88"/>
    <mergeCell ref="F125:G125"/>
    <mergeCell ref="F126:G126"/>
    <mergeCell ref="F89:G89"/>
    <mergeCell ref="F87:G87"/>
    <mergeCell ref="F69:G69"/>
    <mergeCell ref="F56:G56"/>
    <mergeCell ref="F57:G57"/>
    <mergeCell ref="F58:G58"/>
    <mergeCell ref="F59:G59"/>
    <mergeCell ref="A78:B78"/>
    <mergeCell ref="A76:B76"/>
    <mergeCell ref="A77:B77"/>
    <mergeCell ref="A65:B65"/>
    <mergeCell ref="A69:B69"/>
    <mergeCell ref="A70:B70"/>
    <mergeCell ref="A71:B71"/>
    <mergeCell ref="A72:B72"/>
    <mergeCell ref="A74:B74"/>
    <mergeCell ref="A75:B75"/>
    <mergeCell ref="A73:B73"/>
    <mergeCell ref="A59:B59"/>
    <mergeCell ref="F76:G76"/>
    <mergeCell ref="F70:G70"/>
    <mergeCell ref="F71:G71"/>
    <mergeCell ref="F72:G72"/>
    <mergeCell ref="F73:G73"/>
    <mergeCell ref="A79:B79"/>
    <mergeCell ref="A80:B80"/>
    <mergeCell ref="A81:B81"/>
    <mergeCell ref="A82:B82"/>
    <mergeCell ref="A83:B83"/>
    <mergeCell ref="F84:G84"/>
    <mergeCell ref="F86:G86"/>
    <mergeCell ref="F82:G82"/>
    <mergeCell ref="F85:G85"/>
    <mergeCell ref="F81:G81"/>
    <mergeCell ref="F83:G83"/>
    <mergeCell ref="A86:B86"/>
    <mergeCell ref="A85:B85"/>
    <mergeCell ref="F80:G80"/>
    <mergeCell ref="A10:O10"/>
    <mergeCell ref="A11:O11"/>
    <mergeCell ref="A12:O12"/>
    <mergeCell ref="G19:H19"/>
    <mergeCell ref="E20:L20"/>
    <mergeCell ref="G22:J22"/>
    <mergeCell ref="J24:M24"/>
    <mergeCell ref="K55:L55"/>
    <mergeCell ref="H30:O30"/>
    <mergeCell ref="H42:L42"/>
    <mergeCell ref="H44:L44"/>
    <mergeCell ref="A27:F27"/>
    <mergeCell ref="A28:F28"/>
    <mergeCell ref="A29:F29"/>
    <mergeCell ref="A30:F30"/>
    <mergeCell ref="H27:O27"/>
    <mergeCell ref="M37:N37"/>
    <mergeCell ref="H14:L14"/>
    <mergeCell ref="B14:F14"/>
    <mergeCell ref="B15:F15"/>
    <mergeCell ref="E18:F18"/>
    <mergeCell ref="H45:L45"/>
    <mergeCell ref="H46:L46"/>
    <mergeCell ref="A54:O54"/>
    <mergeCell ref="D37:E37"/>
    <mergeCell ref="H28:O28"/>
    <mergeCell ref="H29:O29"/>
    <mergeCell ref="F55:G55"/>
    <mergeCell ref="A55:B55"/>
    <mergeCell ref="A61:B61"/>
    <mergeCell ref="A62:B62"/>
    <mergeCell ref="A63:B63"/>
    <mergeCell ref="A60:B60"/>
    <mergeCell ref="F61:G61"/>
    <mergeCell ref="K59:L59"/>
    <mergeCell ref="K58:L58"/>
    <mergeCell ref="K57:L57"/>
    <mergeCell ref="K61:L61"/>
    <mergeCell ref="K60:L60"/>
    <mergeCell ref="F60:G60"/>
    <mergeCell ref="A57:B57"/>
    <mergeCell ref="F62:G62"/>
    <mergeCell ref="H47:L47"/>
    <mergeCell ref="H48:L48"/>
    <mergeCell ref="K56:L56"/>
    <mergeCell ref="K62:L62"/>
    <mergeCell ref="A40:E40"/>
    <mergeCell ref="A41:E41"/>
    <mergeCell ref="H15:L15"/>
    <mergeCell ref="H16:L16"/>
    <mergeCell ref="H23:J23"/>
    <mergeCell ref="A32:O32"/>
    <mergeCell ref="A33:O33"/>
    <mergeCell ref="A34:O34"/>
    <mergeCell ref="A35:O35"/>
    <mergeCell ref="A36:O36"/>
    <mergeCell ref="H31:O31"/>
    <mergeCell ref="A31:F31"/>
    <mergeCell ref="A42:E42"/>
    <mergeCell ref="A44:E44"/>
    <mergeCell ref="A45:E45"/>
    <mergeCell ref="A46:E46"/>
    <mergeCell ref="A47:E47"/>
    <mergeCell ref="A48:E48"/>
    <mergeCell ref="M40:N40"/>
    <mergeCell ref="M41:N41"/>
    <mergeCell ref="M42:N42"/>
    <mergeCell ref="M44:N44"/>
    <mergeCell ref="M45:N45"/>
    <mergeCell ref="M46:N46"/>
    <mergeCell ref="M47:N47"/>
    <mergeCell ref="H40:L40"/>
    <mergeCell ref="H41:L41"/>
    <mergeCell ref="A56:B56"/>
    <mergeCell ref="A58:B58"/>
    <mergeCell ref="A141:B141"/>
    <mergeCell ref="F130:O130"/>
    <mergeCell ref="F147:O147"/>
    <mergeCell ref="F77:G77"/>
    <mergeCell ref="F78:G78"/>
    <mergeCell ref="M48:N48"/>
    <mergeCell ref="C84:E84"/>
    <mergeCell ref="C74:E74"/>
    <mergeCell ref="C61:E61"/>
    <mergeCell ref="K104:L104"/>
    <mergeCell ref="A64:B64"/>
    <mergeCell ref="A66:B66"/>
    <mergeCell ref="A67:B67"/>
    <mergeCell ref="A68:B68"/>
    <mergeCell ref="F64:G64"/>
    <mergeCell ref="F67:G67"/>
    <mergeCell ref="F68:G68"/>
    <mergeCell ref="A84:B84"/>
    <mergeCell ref="F79:G79"/>
    <mergeCell ref="A87:B87"/>
    <mergeCell ref="A88:B88"/>
    <mergeCell ref="A89:B89"/>
  </mergeCells>
  <pageMargins left="0.25" right="0.25" top="0.75" bottom="0.75" header="0.3" footer="0.3"/>
  <pageSetup paperSize="9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ZENDA</dc:creator>
  <cp:lastModifiedBy>Jacky</cp:lastModifiedBy>
  <cp:lastPrinted>2015-07-15T08:34:33Z</cp:lastPrinted>
  <dcterms:created xsi:type="dcterms:W3CDTF">2012-09-06T09:20:05Z</dcterms:created>
  <dcterms:modified xsi:type="dcterms:W3CDTF">2017-08-21T13:38:46Z</dcterms:modified>
</cp:coreProperties>
</file>