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Menu" sheetId="10" r:id="rId1"/>
    <sheet name="Additional Costs" sheetId="1" r:id="rId2"/>
    <sheet name="Dial-Up Services" sheetId="2" r:id="rId3"/>
    <sheet name="ADSL" sheetId="3" r:id="rId4"/>
    <sheet name="Domains" sheetId="4" r:id="rId5"/>
    <sheet name="Hosting" sheetId="5" r:id="rId6"/>
    <sheet name="Website Design" sheetId="6" r:id="rId7"/>
    <sheet name="Products" sheetId="7" r:id="rId8"/>
    <sheet name="VPS" sheetId="8" r:id="rId9"/>
    <sheet name="Data Centre" sheetId="9" r:id="rId10"/>
    <sheet name="VSAT AfriSky" sheetId="11" r:id="rId11"/>
    <sheet name="Sheet1" sheetId="12" r:id="rId12"/>
  </sheets>
  <calcPr calcId="144525"/>
</workbook>
</file>

<file path=xl/calcChain.xml><?xml version="1.0" encoding="utf-8"?>
<calcChain xmlns="http://schemas.openxmlformats.org/spreadsheetml/2006/main">
  <c r="G6" i="8" l="1"/>
  <c r="G7" i="8"/>
  <c r="G8" i="8"/>
  <c r="G9" i="8"/>
  <c r="G10" i="8"/>
  <c r="G13" i="8"/>
  <c r="G14" i="8"/>
  <c r="G15" i="8"/>
  <c r="G16" i="8"/>
  <c r="G17" i="8"/>
  <c r="G18" i="8"/>
  <c r="G5" i="8"/>
  <c r="E5" i="7"/>
  <c r="E6" i="7"/>
  <c r="E7" i="7"/>
  <c r="E8" i="7"/>
  <c r="E9" i="7"/>
  <c r="E10" i="7"/>
  <c r="E11" i="7"/>
  <c r="E12" i="7"/>
  <c r="E4" i="7"/>
  <c r="E6" i="6"/>
  <c r="E7" i="6"/>
  <c r="E8" i="6"/>
  <c r="E9" i="6"/>
  <c r="E12" i="6"/>
  <c r="E13" i="6"/>
  <c r="E14" i="6"/>
  <c r="E18" i="6"/>
  <c r="E5" i="6"/>
  <c r="E62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3" i="5"/>
  <c r="E64" i="5"/>
  <c r="E65" i="5"/>
  <c r="E66" i="5"/>
  <c r="E67" i="5"/>
  <c r="E68" i="5"/>
  <c r="E69" i="5"/>
  <c r="E70" i="5"/>
  <c r="E73" i="5"/>
  <c r="E74" i="5"/>
  <c r="E75" i="5"/>
  <c r="E76" i="5"/>
  <c r="E77" i="5"/>
  <c r="E78" i="5"/>
  <c r="E79" i="5"/>
  <c r="E80" i="5"/>
  <c r="E81" i="5"/>
  <c r="E82" i="5"/>
  <c r="E83" i="5"/>
  <c r="E5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4" i="4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6" i="2"/>
  <c r="E8" i="2"/>
  <c r="E9" i="2"/>
  <c r="E10" i="2"/>
  <c r="E11" i="2"/>
  <c r="E5" i="2"/>
  <c r="F220" i="3"/>
  <c r="F221" i="3"/>
  <c r="F222" i="3"/>
  <c r="F223" i="3"/>
  <c r="F224" i="3"/>
  <c r="F225" i="3"/>
  <c r="F226" i="3"/>
  <c r="F227" i="3"/>
  <c r="F228" i="3"/>
  <c r="F231" i="3"/>
  <c r="F232" i="3"/>
  <c r="F233" i="3"/>
  <c r="F234" i="3"/>
  <c r="F235" i="3"/>
  <c r="F236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7" i="3"/>
  <c r="F218" i="3"/>
  <c r="F219" i="3"/>
  <c r="F192" i="3"/>
  <c r="F193" i="3"/>
  <c r="F195" i="3"/>
  <c r="F196" i="3"/>
  <c r="F197" i="3"/>
  <c r="F198" i="3"/>
  <c r="F199" i="3"/>
  <c r="F200" i="3"/>
  <c r="F201" i="3"/>
  <c r="F181" i="3"/>
  <c r="F182" i="3"/>
  <c r="F183" i="3"/>
  <c r="F184" i="3"/>
  <c r="F185" i="3"/>
  <c r="F186" i="3"/>
  <c r="F187" i="3"/>
  <c r="F188" i="3"/>
  <c r="F189" i="3"/>
  <c r="F190" i="3"/>
  <c r="F191" i="3"/>
  <c r="F167" i="3"/>
  <c r="F168" i="3"/>
  <c r="F169" i="3"/>
  <c r="F170" i="3"/>
  <c r="F171" i="3"/>
  <c r="F172" i="3"/>
  <c r="F173" i="3"/>
  <c r="F174" i="3"/>
  <c r="F175" i="3"/>
  <c r="F176" i="3"/>
  <c r="F177" i="3"/>
  <c r="F160" i="3"/>
  <c r="F161" i="3"/>
  <c r="F162" i="3"/>
  <c r="F163" i="3"/>
  <c r="F164" i="3"/>
  <c r="F154" i="3"/>
  <c r="F155" i="3"/>
  <c r="F156" i="3"/>
  <c r="F157" i="3"/>
  <c r="F133" i="3"/>
  <c r="F134" i="3"/>
  <c r="F135" i="3"/>
  <c r="F136" i="3"/>
  <c r="F137" i="3"/>
  <c r="F138" i="3"/>
  <c r="F141" i="3"/>
  <c r="F142" i="3"/>
  <c r="F143" i="3"/>
  <c r="F144" i="3"/>
  <c r="F145" i="3"/>
  <c r="F148" i="3"/>
  <c r="F149" i="3"/>
  <c r="F150" i="3"/>
  <c r="F151" i="3"/>
  <c r="F152" i="3"/>
  <c r="F153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98" i="3"/>
  <c r="F99" i="3"/>
  <c r="F100" i="3"/>
  <c r="F101" i="3"/>
  <c r="F102" i="3"/>
  <c r="F103" i="3"/>
  <c r="F104" i="3"/>
  <c r="F93" i="3"/>
  <c r="F94" i="3"/>
  <c r="F95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66" i="3"/>
  <c r="F67" i="3"/>
  <c r="F69" i="3"/>
  <c r="F70" i="3"/>
  <c r="F71" i="3"/>
  <c r="F72" i="3"/>
  <c r="F73" i="3"/>
  <c r="F74" i="3"/>
  <c r="F59" i="3"/>
  <c r="F60" i="3"/>
  <c r="F61" i="3"/>
  <c r="F62" i="3"/>
  <c r="F63" i="3"/>
  <c r="F64" i="3"/>
  <c r="F65" i="3"/>
  <c r="F47" i="3"/>
  <c r="F48" i="3"/>
  <c r="F49" i="3"/>
  <c r="F50" i="3"/>
  <c r="F51" i="3"/>
  <c r="F52" i="3"/>
  <c r="F53" i="3"/>
  <c r="F54" i="3"/>
  <c r="F55" i="3"/>
  <c r="F56" i="3"/>
  <c r="F57" i="3"/>
  <c r="F58" i="3"/>
  <c r="F31" i="3"/>
  <c r="F32" i="3"/>
  <c r="F33" i="3"/>
  <c r="F34" i="3"/>
  <c r="F35" i="3"/>
  <c r="F36" i="3"/>
  <c r="F37" i="3"/>
  <c r="F40" i="3"/>
  <c r="F41" i="3"/>
  <c r="F42" i="3"/>
  <c r="F43" i="3"/>
  <c r="F44" i="3"/>
  <c r="F45" i="3"/>
  <c r="F46" i="3"/>
  <c r="F21" i="3"/>
  <c r="F22" i="3"/>
  <c r="F23" i="3"/>
  <c r="F24" i="3"/>
  <c r="F25" i="3"/>
  <c r="F26" i="3"/>
  <c r="F27" i="3"/>
  <c r="F28" i="3"/>
  <c r="F30" i="3"/>
  <c r="F7" i="3"/>
  <c r="F6" i="3"/>
</calcChain>
</file>

<file path=xl/sharedStrings.xml><?xml version="1.0" encoding="utf-8"?>
<sst xmlns="http://schemas.openxmlformats.org/spreadsheetml/2006/main" count="895" uniqueCount="435">
  <si>
    <t>Description</t>
  </si>
  <si>
    <t>Additional e-mails</t>
  </si>
  <si>
    <t>Domain park</t>
  </si>
  <si>
    <t>SMTP Authentication</t>
  </si>
  <si>
    <t>SAIX Topup price per 1GB</t>
  </si>
  <si>
    <t>SAIX Topup price per 512MB</t>
  </si>
  <si>
    <t>Postini Mailbox Scanning</t>
  </si>
  <si>
    <t>Forwarder</t>
  </si>
  <si>
    <t>Mail List</t>
  </si>
  <si>
    <t>Mail List Member</t>
  </si>
  <si>
    <t>SAIX Plus bandwidth per megabye</t>
  </si>
  <si>
    <t>MTN Topup 1GB</t>
  </si>
  <si>
    <t>MTN Topup 512MB</t>
  </si>
  <si>
    <t>SEACOM Topup 1GB</t>
  </si>
  <si>
    <t>SAIX Unshaped Topup 1GB</t>
  </si>
  <si>
    <t>International SMTP Authentication</t>
  </si>
  <si>
    <t>Frequency</t>
  </si>
  <si>
    <t>Monthly</t>
  </si>
  <si>
    <t>Dialup Analogue</t>
  </si>
  <si>
    <t>56k Analogue Dial-Up (IS)</t>
  </si>
  <si>
    <t>Dialup ISDN</t>
  </si>
  <si>
    <t>64K ISDN Dial-Up (IS)</t>
  </si>
  <si>
    <t>128K ISDN Dial-Up (IS)</t>
  </si>
  <si>
    <t>Dial-Up Internet Access</t>
  </si>
  <si>
    <t>Additional Costs for Services</t>
  </si>
  <si>
    <t>ADSL Services</t>
  </si>
  <si>
    <t>ADSL (Satellite + Free Local)</t>
  </si>
  <si>
    <t>2 GB IS ADSL (3 emails)</t>
  </si>
  <si>
    <t>3 GB IS ADSL (3 emails)</t>
  </si>
  <si>
    <t>5 GB IS ADSL (3 emails)</t>
  </si>
  <si>
    <t>7 GB IS ADSL (3 emails)</t>
  </si>
  <si>
    <t>10 GB IS ADSL (3 emails)</t>
  </si>
  <si>
    <t>1 GB IS ADSL (3 emails)</t>
  </si>
  <si>
    <t>20 GB IS ADSL (3 emails)</t>
  </si>
  <si>
    <t>1 GB IS ADSL (no emails)</t>
  </si>
  <si>
    <t>2 GB IS ADSL (no emails)</t>
  </si>
  <si>
    <t>3 GB IS ADSL (no emails)</t>
  </si>
  <si>
    <t>7 GB IS ADSL (no emails)</t>
  </si>
  <si>
    <t>10 GB IS ADSL (no emails)</t>
  </si>
  <si>
    <t>20 GB IS ADSL (no emails)</t>
  </si>
  <si>
    <t>15 GB IS ADSL (3 emails)</t>
  </si>
  <si>
    <t>15 GB IS ADSL (no emails)</t>
  </si>
  <si>
    <t>5 GB IS ADSL (no emails)</t>
  </si>
  <si>
    <t>ADSL Hard Cap (Fiber)</t>
  </si>
  <si>
    <t>4 GB IS ADSL (3 emails)</t>
  </si>
  <si>
    <t>6 GB IS ADSL (3 emails)</t>
  </si>
  <si>
    <t>8 GB IS ADSL (3 emails)</t>
  </si>
  <si>
    <t>9 GB IS ADSL (3 emails)</t>
  </si>
  <si>
    <t>11 GB IS ADSL (3 emails)</t>
  </si>
  <si>
    <t>12 GB IS ADSL (3 emails)</t>
  </si>
  <si>
    <t>13 GB IS ADSL (3 emails)</t>
  </si>
  <si>
    <t>14 GB IS ADSL (3 emails)</t>
  </si>
  <si>
    <t>16 GB IS ADSL (3 emails)</t>
  </si>
  <si>
    <t>17 GB IS ADSL (3 emails)</t>
  </si>
  <si>
    <t>18 GB IS ADSL (3 emails)</t>
  </si>
  <si>
    <t>19 GB IS ADSL (3 emails)</t>
  </si>
  <si>
    <t>4 GB IS ADSL (no emails)</t>
  </si>
  <si>
    <t>6 GB IS ADSL (no emails)</t>
  </si>
  <si>
    <t>8 GB IS ADSL (no emails)</t>
  </si>
  <si>
    <t>9 GB IS ADSL (no emails)</t>
  </si>
  <si>
    <t>11 GB IS ADSL (no emails)</t>
  </si>
  <si>
    <t>12 GB IS ADSL (no emails)</t>
  </si>
  <si>
    <t>13 GB IS ADSL (no emails)</t>
  </si>
  <si>
    <t>14 GB IS ADSL (no emails)</t>
  </si>
  <si>
    <t>16 GB IS ADSL (no emails)</t>
  </si>
  <si>
    <t>17 GB IS ADSL (no emails)</t>
  </si>
  <si>
    <t>18 GB IS ADSL (no emails)</t>
  </si>
  <si>
    <t>19 GB IS ADSL (no emails)</t>
  </si>
  <si>
    <t>25 GB IS ADSL (no emails)</t>
  </si>
  <si>
    <t>25 GB IS ADSL (3 emails)</t>
  </si>
  <si>
    <t>30 GB IS ADSL (no emails)</t>
  </si>
  <si>
    <t>30 GB IS ADSL (3 emails)</t>
  </si>
  <si>
    <t>35 GB IS ADSL (no emails)</t>
  </si>
  <si>
    <t>35 GB IS ADSL (3 emails)</t>
  </si>
  <si>
    <t>40 GB IS ADSL (3 emails)</t>
  </si>
  <si>
    <t>45 GB IS ADSL (no emails)</t>
  </si>
  <si>
    <t>45 GB IS ADSL (3 emails)</t>
  </si>
  <si>
    <t>50 GB IS ADSL (no emails)</t>
  </si>
  <si>
    <t>50 GB IS ADSL (3 emails)</t>
  </si>
  <si>
    <t>60 GB IS ADSL (no emails)</t>
  </si>
  <si>
    <t>60 GB IS ADSL (3 emails)</t>
  </si>
  <si>
    <t>55 GB IS ADSL (no emails)</t>
  </si>
  <si>
    <t>40 GB IS ADSL (no emails)</t>
  </si>
  <si>
    <t>ADSL Soft Cap + Free Local (Fiber)</t>
  </si>
  <si>
    <t>128K ISDN Dialup (SAIX)</t>
  </si>
  <si>
    <t>64K ISDN Dialup (SAIX)</t>
  </si>
  <si>
    <t>56K Analogue Dialup (SAIX)</t>
  </si>
  <si>
    <t>0.5 GB SAIX ADSL (no emails)</t>
  </si>
  <si>
    <t>70 GB SAIX ADSL (3 emails)</t>
  </si>
  <si>
    <t>60 GB SAIX ADSL (3 emails)</t>
  </si>
  <si>
    <t>55 GB SAIX ADSL (3 emails)</t>
  </si>
  <si>
    <t>50 GB SAIX ADSL (3 emails)</t>
  </si>
  <si>
    <t>45 GB SAIX ADSL (3 emails)</t>
  </si>
  <si>
    <t>40 GB SAIX ADSL (3 emails)</t>
  </si>
  <si>
    <t>35 GB SAIX ADSL (3 emails)</t>
  </si>
  <si>
    <t>30 GB SAIX ADSL (no emails)</t>
  </si>
  <si>
    <t>25 GB SAIX ADSL (no emails)</t>
  </si>
  <si>
    <t>20 GB SAIX ADSL (no emails)</t>
  </si>
  <si>
    <t>15 GB SAIX ADSL (no emails)</t>
  </si>
  <si>
    <t>10 GB SAIX ADSL (no emails)</t>
  </si>
  <si>
    <t>7 GB SAIX ADSL (no emails)</t>
  </si>
  <si>
    <t>6 GB SAIX ADSL (no emails)</t>
  </si>
  <si>
    <t>5 GB SAIX ADSL (no emails)</t>
  </si>
  <si>
    <t>3 GB SAIX ADSL (no emails)</t>
  </si>
  <si>
    <t>2 GB SAIX ADSL (no emails)</t>
  </si>
  <si>
    <t>1 GB SAIX ADSL (no emails)</t>
  </si>
  <si>
    <t>30 GB SAIX ADSL (3 emails)</t>
  </si>
  <si>
    <t>25 GB SAIX ADSL (3 emails)</t>
  </si>
  <si>
    <t>20 GB SAIX ADSL (3 emails)</t>
  </si>
  <si>
    <t>15 GB SAIX ADSL (3 emails)</t>
  </si>
  <si>
    <t>10 GB SAIX ADSL (3 emails)</t>
  </si>
  <si>
    <t>7 GB SAIX ADSL (3 emails)</t>
  </si>
  <si>
    <t>6 GB SAIX ADSL (3 emails)</t>
  </si>
  <si>
    <t>5 GB SAIX ADSL (3 emails)</t>
  </si>
  <si>
    <t>3 GB SAIX ADSL (3 emails)</t>
  </si>
  <si>
    <t>2 GB SAIX ADSL (3 emails)</t>
  </si>
  <si>
    <t>1 GB SAIX ADSL (3 emails)</t>
  </si>
  <si>
    <t>0.5 GB SAIX ADSL (3 emails)</t>
  </si>
  <si>
    <t>SAIX ADSL Hard Cap</t>
  </si>
  <si>
    <t>4 GB SAIX ADSL (no emails)</t>
  </si>
  <si>
    <t>4 GB SAIX ADSL (3 emails)</t>
  </si>
  <si>
    <t>SAIX Unshaped ADSL Hard Cap</t>
  </si>
  <si>
    <t>1 GB SAIX ADSL Unshaped (3 emails)</t>
  </si>
  <si>
    <t>2 GB SAIX ADSL Unshaped (3 emails)</t>
  </si>
  <si>
    <t>3 GB SAIX ADSL Unshaped (3 emails)</t>
  </si>
  <si>
    <t>5 GB SAIX ADSL Unshaped (3 emails)</t>
  </si>
  <si>
    <t>7 GB SAIX ADSL Unshaped (3 emails)</t>
  </si>
  <si>
    <t>10 GB SAIX ADSL Unshaped (3 emails)</t>
  </si>
  <si>
    <t>12 GB SAIX ADSL Unshaped (3 emails)</t>
  </si>
  <si>
    <t>14 GB SAIX ADSL Unshaped (3 emails)</t>
  </si>
  <si>
    <t>16 GB SAIX ADSL Unshaped (3 emails)</t>
  </si>
  <si>
    <t>18 GB SAIX ADSL Unshaped (3 emails)</t>
  </si>
  <si>
    <t>20 GB SAIX ADSL Unshaped (3 emails)</t>
  </si>
  <si>
    <t>30 GB SAIX ADSL Unshaped (3 emails)</t>
  </si>
  <si>
    <t>SAIX Local ADSL</t>
  </si>
  <si>
    <t>Off- Peak ADSL</t>
  </si>
  <si>
    <t xml:space="preserve">OFF - PEAK 20 GB </t>
  </si>
  <si>
    <t xml:space="preserve">OFF - PEAK 25 GB </t>
  </si>
  <si>
    <t xml:space="preserve">OFF - PEAK 30 GB </t>
  </si>
  <si>
    <t xml:space="preserve">OFF - PEAK 40 GB </t>
  </si>
  <si>
    <t>OFF - PEAK 50 GB</t>
  </si>
  <si>
    <t>384 Basic Uncapped</t>
  </si>
  <si>
    <t>4096 Basic Uncapped</t>
  </si>
  <si>
    <t>384 Basic Uncapped with 3 emails</t>
  </si>
  <si>
    <t>4096 Basic Uncapped with 3 emails</t>
  </si>
  <si>
    <t>512 Basic Uncapped</t>
  </si>
  <si>
    <t>512 Basic Uncapped with 3 emails</t>
  </si>
  <si>
    <t>1024 Basic Uncapped</t>
  </si>
  <si>
    <t>1024 Basic Uncapped with 3 Emails</t>
  </si>
  <si>
    <t>10240 (10MB/s) Basic Uncapped</t>
  </si>
  <si>
    <t>10240 (10MB/s) Basic Uncapped with 3 POSTINI System Emails</t>
  </si>
  <si>
    <t>Cruiser Business ADSL</t>
  </si>
  <si>
    <t>384kbps Uncapped Cruiser</t>
  </si>
  <si>
    <t>512kbps Uncapped Cruiser</t>
  </si>
  <si>
    <t>1024kbps Uncapped Cruiser</t>
  </si>
  <si>
    <t>4096kbps Uncapped Cruiser</t>
  </si>
  <si>
    <t>10240kbps Uncapped Cruiser</t>
  </si>
  <si>
    <t>Once-Off Setup Fee</t>
  </si>
  <si>
    <t>Business DSL Extreme GB Services</t>
  </si>
  <si>
    <t>5GB Extreme Business</t>
  </si>
  <si>
    <t>10GB Extreme Business</t>
  </si>
  <si>
    <t>25GB Extreme Business</t>
  </si>
  <si>
    <t>50GB Extreme Business</t>
  </si>
  <si>
    <t>75GB Extreme Business</t>
  </si>
  <si>
    <t>100GB Extreme Business</t>
  </si>
  <si>
    <t>Per GiG ADSL</t>
  </si>
  <si>
    <t>Domains</t>
  </si>
  <si>
    <t>net</t>
  </si>
  <si>
    <t>com</t>
  </si>
  <si>
    <t>biz</t>
  </si>
  <si>
    <t>info</t>
  </si>
  <si>
    <t>co.za</t>
  </si>
  <si>
    <t>us</t>
  </si>
  <si>
    <t>org</t>
  </si>
  <si>
    <t>de</t>
  </si>
  <si>
    <t>in</t>
  </si>
  <si>
    <t>eu</t>
  </si>
  <si>
    <t>com.cn</t>
  </si>
  <si>
    <t>org.za</t>
  </si>
  <si>
    <t>cc</t>
  </si>
  <si>
    <t>tv</t>
  </si>
  <si>
    <t>co.uk</t>
  </si>
  <si>
    <t>mobi</t>
  </si>
  <si>
    <t>co</t>
  </si>
  <si>
    <t>Annual</t>
  </si>
  <si>
    <t>za.net - Discontinued as of 31 October 2011</t>
  </si>
  <si>
    <t>za.org - Discontinued as of 31 October 2011</t>
  </si>
  <si>
    <t>Column1</t>
  </si>
  <si>
    <t>Column2</t>
  </si>
  <si>
    <t xml:space="preserve">  </t>
  </si>
  <si>
    <t>2</t>
  </si>
  <si>
    <t>Column3</t>
  </si>
  <si>
    <t>Website Hosting</t>
  </si>
  <si>
    <t>10 Meg and 2 POP E-Mail Accounts</t>
  </si>
  <si>
    <t>18 Meg and 4 POP E-Mail Accounts</t>
  </si>
  <si>
    <t>30 Meg and 6 POP E-Mail Accounts</t>
  </si>
  <si>
    <t>50 Meg and 8 POP E-Mail Accounts</t>
  </si>
  <si>
    <t>70 Meg and 12 POP E-Mail Accounts</t>
  </si>
  <si>
    <t>80 Meg and 14 POP E-Mail Accounts</t>
  </si>
  <si>
    <t>90 Meg and 16 POP E-Mail Accounts</t>
  </si>
  <si>
    <t>100 Meg and 18 POP E-Mail Accounts</t>
  </si>
  <si>
    <t>110 Meg and 20 POP E-Mail Accounts</t>
  </si>
  <si>
    <t>120 Meg and 22 POP E-Mail Accounts</t>
  </si>
  <si>
    <t>144 Meg and 24 POP E-Mail Accounts</t>
  </si>
  <si>
    <t>180 Meg and 26 POP E-Mail Accounts</t>
  </si>
  <si>
    <t>216 Meg and 28 POP E-Mail Accounts</t>
  </si>
  <si>
    <t>270 Meg and 30 POP E-Mail Accounts</t>
  </si>
  <si>
    <t>360 Meg and 30 POP E-Mail Accounts</t>
  </si>
  <si>
    <t>480 Meg and 35 POP E-Mail Accounts</t>
  </si>
  <si>
    <t>600 Meg and 40 POP E-Mail Accounts</t>
  </si>
  <si>
    <t>700 Meg and 45 POP E-Mail Accounts</t>
  </si>
  <si>
    <t>2 Meg and 2 POP E-Mail Accounts</t>
  </si>
  <si>
    <t>4 Meg and 4 POP E-Mail Accounts</t>
  </si>
  <si>
    <t>10 Meg and 6 POP E-Mail Accounts</t>
  </si>
  <si>
    <t>20 Meg and 8 POP E-Mail Accounts</t>
  </si>
  <si>
    <t>25 Meg and 10 POP E-Mail Accounts</t>
  </si>
  <si>
    <t>30 Meg and 12 POP E-Mail Accounts</t>
  </si>
  <si>
    <t>35 Meg and 14 POP E-Mail Accounts</t>
  </si>
  <si>
    <t>40 Meg and 16 POP E-Mail Accounts</t>
  </si>
  <si>
    <t>45 Meg and 18 POP E-Mail Accounts</t>
  </si>
  <si>
    <t>50 Meg and 20 POP E-Mail Accounts</t>
  </si>
  <si>
    <t>60 Meg and 22 POP E-Mail Accounts</t>
  </si>
  <si>
    <t>80 Meg and 24 POP E-Mail Accounts</t>
  </si>
  <si>
    <t>100 Meg and 26 POP E-Mail Accounts</t>
  </si>
  <si>
    <t>120 Meg and 28 POP E-Mail Accounts</t>
  </si>
  <si>
    <t>150 Meg and 30 POP E-Mail Accounts</t>
  </si>
  <si>
    <t>200 Meg and 50 POP E-Mail Accounts</t>
  </si>
  <si>
    <t>Windows Hosting 2 MB</t>
  </si>
  <si>
    <t>Windows Hosting 4 MB</t>
  </si>
  <si>
    <t>Windows Hosting 10 MB</t>
  </si>
  <si>
    <t>Windows Hosting 20 MB</t>
  </si>
  <si>
    <t>Windows Hosting 40 MB</t>
  </si>
  <si>
    <t>Windows Hosting 80 MB</t>
  </si>
  <si>
    <t>Windows Hosting 120 MB</t>
  </si>
  <si>
    <t>Windows Hosting 200 MB</t>
  </si>
  <si>
    <t>Windows Hosting 500 MB</t>
  </si>
  <si>
    <t>250 Meg and 50 POP E-Mail Accounts</t>
  </si>
  <si>
    <t>Ruby On Rails Get Going</t>
  </si>
  <si>
    <t>Ruby On Rails Professional R100</t>
  </si>
  <si>
    <t>Ruby On Rails Extreme</t>
  </si>
  <si>
    <t>Ruby On Rails Core</t>
  </si>
  <si>
    <t>Ruby On Rails Web</t>
  </si>
  <si>
    <t>Ruby on Rails WebM1</t>
  </si>
  <si>
    <t>Ruby On Rails R80-00</t>
  </si>
  <si>
    <t>Ruby On Rails R150-00</t>
  </si>
  <si>
    <t>Ruby On Rails R250-00</t>
  </si>
  <si>
    <t>Ruby On Rails R115-00</t>
  </si>
  <si>
    <t>300 Meg and 50 POP E-Mail Accounts</t>
  </si>
  <si>
    <t>400 Meg and 50 POP E-Mail Accounts</t>
  </si>
  <si>
    <t>500 Meg and 50 POP E-Mail Accounts</t>
  </si>
  <si>
    <t>1GB and 45 POP E-Mail Accounts</t>
  </si>
  <si>
    <t>Ruby on Rails Web in a Box USFP</t>
  </si>
  <si>
    <t>350 Meg and 50 POP E-mail Accounts</t>
  </si>
  <si>
    <t>450 Meg and 50 POP E-mail Accounts</t>
  </si>
  <si>
    <t>550 Meg and 50 POP E-mail Accounts</t>
  </si>
  <si>
    <t>600 Meg and 50 POP E-mail Accounts</t>
  </si>
  <si>
    <t>650 Meg and 50 POP E-mail Accounts</t>
  </si>
  <si>
    <t>700 Meg and 50 POP E-mail Accounts</t>
  </si>
  <si>
    <t>750 Meg and 50 POP E-mail Accounts</t>
  </si>
  <si>
    <t>800 Meg and 50 POP E-mail Accounts</t>
  </si>
  <si>
    <t>850 Meg and 50 POP E-mail Accounts</t>
  </si>
  <si>
    <t>900 Meg and 50 POP E-mail Accounts</t>
  </si>
  <si>
    <t>950 Meg and 50 POP E-mail Accounts</t>
  </si>
  <si>
    <t>1000 Meg and 50 POP E-mail Accounts</t>
  </si>
  <si>
    <t>1050 Meg and 50 POP E-mail Accounts</t>
  </si>
  <si>
    <t>1100 Meg and 50 POP E-mail Account</t>
  </si>
  <si>
    <t>Local Linux Hosting</t>
  </si>
  <si>
    <t>Local Microsoft Windows Hosting</t>
  </si>
  <si>
    <t>Ruby on Rails Hosting</t>
  </si>
  <si>
    <t>International Linux Hosting</t>
  </si>
  <si>
    <t>Website Design Service</t>
  </si>
  <si>
    <t>Professional Static HTML Website</t>
  </si>
  <si>
    <t>Option 1 (20 Page Site)</t>
  </si>
  <si>
    <t>Option 3 (15 Page Site)</t>
  </si>
  <si>
    <t>Option 4 (10 Page Site)</t>
  </si>
  <si>
    <t>Option 5 (5 Page Site)</t>
  </si>
  <si>
    <t>Option 6 (3 Page Site)</t>
  </si>
  <si>
    <t>Once Off</t>
  </si>
  <si>
    <t>Commercial CMS</t>
  </si>
  <si>
    <t>Graphic Design - Customized Template</t>
  </si>
  <si>
    <t xml:space="preserve">Graphic Design, Design from scratch </t>
  </si>
  <si>
    <t xml:space="preserve">Your OWN - Customized Template </t>
  </si>
  <si>
    <t>Prices for additional options on request</t>
  </si>
  <si>
    <t>Once-Off</t>
  </si>
  <si>
    <t>Starter Website with any Hosting Option</t>
  </si>
  <si>
    <t>1 Page FREE Design</t>
  </si>
  <si>
    <t>Products</t>
  </si>
  <si>
    <t>5000 Mass Mail Credits</t>
  </si>
  <si>
    <t>10 000 Mass Mail Credits</t>
  </si>
  <si>
    <t>20 000 Mass Mail Credits</t>
  </si>
  <si>
    <t>50 000 Mass Mail Credits</t>
  </si>
  <si>
    <t>100 000 Mass Mail Credits</t>
  </si>
  <si>
    <t>Email Branding Template Design</t>
  </si>
  <si>
    <t>Extra IP for Data Centre</t>
  </si>
  <si>
    <t>Email Branding per mailbox</t>
  </si>
  <si>
    <t>Bulk SMS Credits (each)(Minimum order 100 SMS)</t>
  </si>
  <si>
    <t>Virtual Private Server</t>
  </si>
  <si>
    <t>inX 512 - VPS INT Linux</t>
  </si>
  <si>
    <t>inX 768 - VPS INT Linux</t>
  </si>
  <si>
    <t>inX 1024 - VPS INT Linux</t>
  </si>
  <si>
    <t>inX 1536 - VPS INT Linux</t>
  </si>
  <si>
    <t>inX 2048 - VPS INT Linux</t>
  </si>
  <si>
    <t>inX 4096 - VPS INT Linux</t>
  </si>
  <si>
    <t>inX 64 - VPS LOC Linux</t>
  </si>
  <si>
    <t>inX 128 - VPS LOC Linux</t>
  </si>
  <si>
    <t>inX 256 - VPS LOC Linux</t>
  </si>
  <si>
    <t>inX 512 - VPS LOC Linux</t>
  </si>
  <si>
    <t>inX 720 - VPS LOC Linux</t>
  </si>
  <si>
    <t>inX 1024 - VPS LOC Linux</t>
  </si>
  <si>
    <t>Local Hosted VPS</t>
  </si>
  <si>
    <t>International Hosted VPS</t>
  </si>
  <si>
    <t>15GB Extreme Business</t>
  </si>
  <si>
    <t>30GB Extreme Business</t>
  </si>
  <si>
    <t>40GB Extreme Business</t>
  </si>
  <si>
    <t>60GB Extreme Business</t>
  </si>
  <si>
    <t>70GB Extreme Business</t>
  </si>
  <si>
    <t>Per-gig ADSL (no emails)</t>
  </si>
  <si>
    <t>Per-gig  ADSL (3 emails)</t>
  </si>
  <si>
    <t>AfriCentral ISP OWN ADSL - SEACOM BASED</t>
  </si>
  <si>
    <t>IS Based ADSL</t>
  </si>
  <si>
    <t>1 Meg ADSL</t>
  </si>
  <si>
    <t>2 Meg ADSL</t>
  </si>
  <si>
    <t>4 Meg ADSL</t>
  </si>
  <si>
    <t>10 Meg ADSL</t>
  </si>
  <si>
    <t>SAIX Based ADSL</t>
  </si>
  <si>
    <t xml:space="preserve">Basic Uncapped (IS) </t>
  </si>
  <si>
    <t>Column4</t>
  </si>
  <si>
    <t>Reseller Price excl. VAT</t>
  </si>
  <si>
    <t>Suggested Retail incl. VAT</t>
  </si>
  <si>
    <t>3</t>
  </si>
  <si>
    <t>Storage</t>
  </si>
  <si>
    <t>10GB</t>
  </si>
  <si>
    <t>15GB</t>
  </si>
  <si>
    <t>20GB</t>
  </si>
  <si>
    <t>25GB</t>
  </si>
  <si>
    <t>35GB</t>
  </si>
  <si>
    <t>45GB</t>
  </si>
  <si>
    <t>30GB</t>
  </si>
  <si>
    <t>40GB</t>
  </si>
  <si>
    <t>60GB</t>
  </si>
  <si>
    <t>80GB</t>
  </si>
  <si>
    <t>160GB</t>
  </si>
  <si>
    <t>Transfer (Bandwidth)</t>
  </si>
  <si>
    <t>3GB</t>
  </si>
  <si>
    <t>6GB</t>
  </si>
  <si>
    <t>9GB</t>
  </si>
  <si>
    <t>200GB</t>
  </si>
  <si>
    <t>400GB</t>
  </si>
  <si>
    <t>600GB</t>
  </si>
  <si>
    <t>800GB</t>
  </si>
  <si>
    <t>300GB</t>
  </si>
  <si>
    <t>1600GB</t>
  </si>
  <si>
    <t>Monthly - 12 Month Contract</t>
  </si>
  <si>
    <t>C-Panel</t>
  </si>
  <si>
    <t>Weekly Backup</t>
  </si>
  <si>
    <t>Optional Items (Reseller Excl. VAT)</t>
  </si>
  <si>
    <t>Monthly Maintenance + Support</t>
  </si>
  <si>
    <t>C-Panel / Backup and Maintenance all are optional per server.</t>
  </si>
  <si>
    <t>Monthly Support = 2 Hours not transferable to the next month, Ad hoc server support will be charged at R200-00 per hour</t>
  </si>
  <si>
    <t>All servers with or without C-Panels will be signed off by you as confirmation that all purchased services are 100% operational.</t>
  </si>
  <si>
    <t>THERE-AFTER</t>
  </si>
  <si>
    <t>Any additional work to be done on the VPS will be charged at R250 per hour.</t>
  </si>
  <si>
    <t>VPS maintenance or assistance only available during standard SOUTH-AFRICAN office hours.</t>
  </si>
  <si>
    <t xml:space="preserve">Virtual private servers offer a flexible and cost effective alternative to having dedicated servers. </t>
  </si>
  <si>
    <t xml:space="preserve">Traffic Threshold GIG </t>
  </si>
  <si>
    <t xml:space="preserve">Minimum Per Month Payable </t>
  </si>
  <si>
    <t>Bandwith and Dedicated Server Hosting</t>
  </si>
  <si>
    <t xml:space="preserve">Bandwidth as per traffic matrix below will apply for half , full racks and per server. </t>
  </si>
  <si>
    <t xml:space="preserve">Our Bandwidth is Uncapped with no restrictions and , we only charge one-way  data transfer not both ways. (Highest of two). </t>
  </si>
  <si>
    <r>
      <t xml:space="preserve">Each hosting solution offered by AfriCentral Hosting includes a monthly  </t>
    </r>
    <r>
      <rPr>
        <b/>
        <sz val="9"/>
        <color theme="1"/>
        <rFont val="Arial"/>
        <family val="2"/>
      </rPr>
      <t>traffic threshold</t>
    </r>
    <r>
      <rPr>
        <sz val="9"/>
        <color theme="1"/>
        <rFont val="Arial"/>
        <family val="2"/>
      </rPr>
      <t xml:space="preserve">, the charge for which is included with the solution’s total cost. </t>
    </r>
  </si>
  <si>
    <t xml:space="preserve">Traffic volumes below the threshold accrue a fixed per-Megabyte charge. </t>
  </si>
  <si>
    <t>Once the threshold is exceeded, each Megabyte served is charged at the stipulated rate.</t>
  </si>
  <si>
    <t>Charging thresholds and excess traffic charges are available on request.</t>
  </si>
  <si>
    <t>We use a traffic measurement system that reports bandwidth utilisation and presents statistics and graphs on the Internet.</t>
  </si>
  <si>
    <t>Per 1U Server Hosting</t>
  </si>
  <si>
    <t>Reseller Price per Month</t>
  </si>
  <si>
    <t>Dedicated Server Hosting - Your OWN Equipment</t>
  </si>
  <si>
    <t xml:space="preserve">Reseller Cent per Meg </t>
  </si>
  <si>
    <t>Internet Access</t>
  </si>
  <si>
    <t>ADSL</t>
  </si>
  <si>
    <t>Hosting</t>
  </si>
  <si>
    <t>Hosting Accounts</t>
  </si>
  <si>
    <t>VPS</t>
  </si>
  <si>
    <t>Dedicated Servers</t>
  </si>
  <si>
    <t>Value Added Services</t>
  </si>
  <si>
    <t>Website Design</t>
  </si>
  <si>
    <t xml:space="preserve">Addional Services </t>
  </si>
  <si>
    <t>30 Starhaven Place</t>
  </si>
  <si>
    <t>Foresthaven</t>
  </si>
  <si>
    <t>Phoenix - 4068</t>
  </si>
  <si>
    <t>Durban</t>
  </si>
  <si>
    <t>Kwazulu-Natal</t>
  </si>
  <si>
    <t>Physical Address</t>
  </si>
  <si>
    <t>Postal Address</t>
  </si>
  <si>
    <t>P.O. Box 1100</t>
  </si>
  <si>
    <t>Contact Details</t>
  </si>
  <si>
    <t>Tel: 031 505-2829</t>
  </si>
  <si>
    <t>Fax: 086 560-2374</t>
  </si>
  <si>
    <t>Cell: 072 397-7465</t>
  </si>
  <si>
    <t>Skype: zeynkhan</t>
  </si>
  <si>
    <t>BBM: 29D6B309</t>
  </si>
  <si>
    <t>ALL PRICES IN THIS DOCUMENT EXCLUDE VAT.</t>
  </si>
  <si>
    <t>This Pricelist supercedes all other price lists and is updated daily.</t>
  </si>
  <si>
    <t>Back to Menu</t>
  </si>
  <si>
    <t>Reliable, High Performance Broadband services at a low cost.</t>
  </si>
  <si>
    <t>Sattelite Broadband Internet</t>
  </si>
  <si>
    <t>Monthly Package Prices</t>
  </si>
  <si>
    <t>Base Price incl. 500MB Data</t>
  </si>
  <si>
    <t>Base Price incl. 1GB Data</t>
  </si>
  <si>
    <t>Base Price incl. 3GB Data</t>
  </si>
  <si>
    <t>Base Price incl. 5GB Data</t>
  </si>
  <si>
    <t>Base Price incl. 10GB Data</t>
  </si>
  <si>
    <t>Base Price incl. 20GB Data</t>
  </si>
  <si>
    <t>Reseller Excl. VAT</t>
  </si>
  <si>
    <t>VSAT - AfriSky - Month to Month Service</t>
  </si>
  <si>
    <t>Suggested Retail Incl. VAT</t>
  </si>
  <si>
    <t>0 to 10</t>
  </si>
  <si>
    <t>11 to 20</t>
  </si>
  <si>
    <t>21 to 30</t>
  </si>
  <si>
    <t>31 to 50</t>
  </si>
  <si>
    <t>51 to 75</t>
  </si>
  <si>
    <t>75 to 100</t>
  </si>
  <si>
    <t>100 to 250</t>
  </si>
  <si>
    <t>251 to 500</t>
  </si>
  <si>
    <t>501 to 750</t>
  </si>
  <si>
    <t>751 to 1000</t>
  </si>
  <si>
    <t>1 Meg ADSL + 1 Meg ADSL Line</t>
  </si>
  <si>
    <t>2 Meg ADSL + 2 Meg ADSL Line</t>
  </si>
  <si>
    <t>4 Meg ADSL + 4 Meg ADSL Line</t>
  </si>
  <si>
    <t>10 Meg ADSL + 10 Meg ADSL Line</t>
  </si>
  <si>
    <t>Uncapped Business ADSL</t>
  </si>
  <si>
    <t>1 Meg ADSL Line</t>
  </si>
  <si>
    <t>2 Meg ADSL Line</t>
  </si>
  <si>
    <t>4 Meg ADSL Line</t>
  </si>
  <si>
    <t>10 Meg ADSL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</si>
</sst>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_ [$R-1C09]\ * #,##0.00_ ;_ [$R-1C09]\ * \-#,##0.00_ ;_ [$R-1C09]\ * &quot;-&quot;??_ ;_ @_ "/>
    <numFmt numFmtId="165" formatCode="_ &quot;R&quot;\ * #,##0.0000_ ;_ &quot;R&quot;\ * \-#,##0.0000_ ;_ &quot;R&quot;\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4" fillId="0" borderId="0" xfId="0" applyFont="1"/>
    <xf numFmtId="44" fontId="2" fillId="0" borderId="0" xfId="1" applyFont="1"/>
    <xf numFmtId="0" fontId="5" fillId="0" borderId="0" xfId="0" applyFont="1"/>
    <xf numFmtId="0" fontId="6" fillId="0" borderId="0" xfId="0" applyFont="1"/>
    <xf numFmtId="44" fontId="6" fillId="0" borderId="0" xfId="1" applyFont="1"/>
    <xf numFmtId="0" fontId="7" fillId="0" borderId="0" xfId="0" applyFont="1"/>
    <xf numFmtId="44" fontId="0" fillId="0" borderId="0" xfId="1" applyFont="1"/>
    <xf numFmtId="43" fontId="0" fillId="0" borderId="0" xfId="2" applyFont="1"/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4" xfId="0" applyBorder="1"/>
    <xf numFmtId="0" fontId="5" fillId="0" borderId="0" xfId="0" applyFont="1" applyBorder="1" applyAlignment="1">
      <alignment horizontal="center" vertical="center" wrapText="1" shrinkToFit="1"/>
    </xf>
    <xf numFmtId="0" fontId="12" fillId="0" borderId="0" xfId="0" applyFont="1"/>
    <xf numFmtId="0" fontId="14" fillId="0" borderId="0" xfId="0" applyFont="1"/>
    <xf numFmtId="0" fontId="15" fillId="0" borderId="0" xfId="0" applyFont="1" applyAlignment="1">
      <alignment horizontal="left" vertical="center" wrapText="1" shrinkToFit="1"/>
    </xf>
    <xf numFmtId="0" fontId="15" fillId="0" borderId="0" xfId="0" applyFont="1" applyAlignment="1">
      <alignment horizontal="center" vertical="center" wrapText="1" shrinkToFit="1"/>
    </xf>
    <xf numFmtId="44" fontId="0" fillId="0" borderId="0" xfId="0" applyNumberFormat="1"/>
    <xf numFmtId="165" fontId="2" fillId="0" borderId="0" xfId="1" applyNumberFormat="1" applyFont="1"/>
    <xf numFmtId="0" fontId="0" fillId="0" borderId="0" xfId="0" applyAlignment="1">
      <alignment horizontal="left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5" borderId="0" xfId="0" applyFill="1" applyAlignment="1">
      <alignment horizontal="left"/>
    </xf>
    <xf numFmtId="0" fontId="0" fillId="5" borderId="0" xfId="0" applyFill="1"/>
    <xf numFmtId="0" fontId="16" fillId="0" borderId="0" xfId="3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6" fillId="0" borderId="0" xfId="3" quotePrefix="1" applyAlignment="1">
      <alignment horizontal="left" vertical="center"/>
    </xf>
    <xf numFmtId="0" fontId="16" fillId="0" borderId="0" xfId="3" applyAlignment="1">
      <alignment horizontal="left" vertical="center"/>
    </xf>
    <xf numFmtId="44" fontId="2" fillId="0" borderId="2" xfId="1" applyNumberFormat="1" applyFont="1" applyBorder="1"/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/>
    <xf numFmtId="0" fontId="2" fillId="2" borderId="1" xfId="0" applyFont="1" applyFill="1" applyBorder="1"/>
    <xf numFmtId="44" fontId="2" fillId="2" borderId="2" xfId="1" applyNumberFormat="1" applyFont="1" applyFill="1" applyBorder="1"/>
    <xf numFmtId="44" fontId="17" fillId="0" borderId="2" xfId="1" applyNumberFormat="1" applyFont="1" applyBorder="1"/>
    <xf numFmtId="44" fontId="17" fillId="2" borderId="2" xfId="1" applyNumberFormat="1" applyFont="1" applyFill="1" applyBorder="1"/>
    <xf numFmtId="0" fontId="5" fillId="0" borderId="2" xfId="0" applyFont="1" applyBorder="1" applyAlignment="1">
      <alignment horizontal="center" vertical="center"/>
    </xf>
    <xf numFmtId="0" fontId="18" fillId="6" borderId="1" xfId="0" applyFont="1" applyFill="1" applyBorder="1" applyAlignment="1">
      <alignment vertical="center"/>
    </xf>
    <xf numFmtId="44" fontId="5" fillId="0" borderId="2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4" fontId="2" fillId="2" borderId="2" xfId="1" applyFont="1" applyFill="1" applyBorder="1"/>
    <xf numFmtId="44" fontId="20" fillId="0" borderId="2" xfId="1" applyNumberFormat="1" applyFont="1" applyBorder="1"/>
    <xf numFmtId="44" fontId="2" fillId="0" borderId="2" xfId="1" applyFont="1" applyBorder="1"/>
    <xf numFmtId="0" fontId="19" fillId="6" borderId="2" xfId="0" applyFont="1" applyFill="1" applyBorder="1" applyAlignment="1">
      <alignment vertical="center"/>
    </xf>
    <xf numFmtId="0" fontId="21" fillId="0" borderId="0" xfId="0" applyFont="1"/>
    <xf numFmtId="165" fontId="21" fillId="0" borderId="0" xfId="1" applyNumberFormat="1" applyFont="1"/>
    <xf numFmtId="44" fontId="21" fillId="0" borderId="0" xfId="1" applyFont="1"/>
    <xf numFmtId="0" fontId="21" fillId="0" borderId="0" xfId="0" applyFont="1" applyAlignment="1">
      <alignment horizontal="center" vertical="center"/>
    </xf>
    <xf numFmtId="44" fontId="20" fillId="0" borderId="0" xfId="1" applyFont="1"/>
    <xf numFmtId="0" fontId="12" fillId="4" borderId="0" xfId="0" applyFont="1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16" fillId="0" borderId="0" xfId="3" applyAlignment="1">
      <alignment horizontal="left" vertical="center"/>
    </xf>
    <xf numFmtId="0" fontId="12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74"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1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 &quot;R&quot;\ * #,##0.00_ ;_ &quot;R&quot;\ * \-#,##0.00_ ;_ &quot;R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 &quot;R&quot;\ * #,##0.0000_ ;_ &quot;R&quot;\ * \-#,##0.0000_ ;_ &quot;R&quot;\ * &quot;-&quot;??_ ;_ @_ 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i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center" textRotation="0" indent="0" justifyLastLine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center" textRotation="0" indent="0" justifyLastLine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 [$R-1C09]\ * #,##0.00_ ;_ [$R-1C09]\ * \-#,##0.00_ ;_ [$R-1C09]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114300</xdr:rowOff>
    </xdr:from>
    <xdr:to>
      <xdr:col>1</xdr:col>
      <xdr:colOff>752475</xdr:colOff>
      <xdr:row>4</xdr:row>
      <xdr:rowOff>123825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304800"/>
          <a:ext cx="581025" cy="581025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1</xdr:row>
      <xdr:rowOff>76200</xdr:rowOff>
    </xdr:from>
    <xdr:to>
      <xdr:col>6</xdr:col>
      <xdr:colOff>9525</xdr:colOff>
      <xdr:row>4</xdr:row>
      <xdr:rowOff>123825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266700"/>
          <a:ext cx="2857500" cy="6191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2" displayName="Table2" ref="B3:E22" totalsRowShown="0" headerRowDxfId="73">
  <tableColumns count="4">
    <tableColumn id="1" name="Description" dataDxfId="72"/>
    <tableColumn id="2" name="Reseller Price excl. VAT" dataDxfId="71"/>
    <tableColumn id="3" name="Frequency" dataDxfId="70"/>
    <tableColumn id="4" name="Suggested Retail incl. VAT" dataDxfId="69" dataCellStyle="Currency">
      <calculatedColumnFormula>Table2[[#This Row],[Reseller Price excl. VAT]]*1.25*1.14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2" name="Table12" displayName="Table12" ref="B25:D26" headerRowCount="0" totalsRowShown="0">
  <tableColumns count="3">
    <tableColumn id="1" name="Column1" headerRowDxfId="2"/>
    <tableColumn id="2" name="Column2" headerRowDxfId="1"/>
    <tableColumn id="3" name="Column3" header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B3:E11" totalsRowShown="0" headerRowDxfId="68" dataDxfId="67">
  <tableColumns count="4">
    <tableColumn id="1" name="Description" dataDxfId="66"/>
    <tableColumn id="2" name="Reseller Price excl. VAT" dataDxfId="65"/>
    <tableColumn id="3" name="Frequency" dataDxfId="64"/>
    <tableColumn id="4" name="Suggested Retail incl. VAT" dataDxfId="63">
      <calculatedColumnFormula>Table3[[#This Row],[Reseller Price excl. VAT]]*1.25*1.14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B2:F236" headerRowDxfId="62">
  <tableColumns count="5">
    <tableColumn id="1" name="ADSL Services" totalsRowLabel="Total" dataDxfId="61" totalsRowDxfId="60"/>
    <tableColumn id="2" name="Column1" dataDxfId="59" totalsRowDxfId="58" dataCellStyle="Currency"/>
    <tableColumn id="3" name="Column2" dataDxfId="57" totalsRowDxfId="56"/>
    <tableColumn id="4" name="Column3" totalsRowFunction="count" dataDxfId="55" totalsRowDxfId="54" dataCellStyle="Currency"/>
    <tableColumn id="5" name="Column4" dataDxfId="5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B2:E22" totalsRowShown="0" dataDxfId="52">
  <tableColumns count="4">
    <tableColumn id="1" name="Domains" dataDxfId="51"/>
    <tableColumn id="2" name="  " dataDxfId="50" dataCellStyle="Currency"/>
    <tableColumn id="3" name="2" dataDxfId="49"/>
    <tableColumn id="5" name="3" dataDxfId="4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B3:E83" headerRowCount="0" totalsRowShown="0" headerRowDxfId="47">
  <tableColumns count="4">
    <tableColumn id="1" name="Column1" headerRowDxfId="46" dataDxfId="45"/>
    <tableColumn id="2" name="Column2" headerRowDxfId="44" dataDxfId="43" dataCellStyle="Currency"/>
    <tableColumn id="3" name="Column3" headerRowDxfId="42" dataDxfId="41"/>
    <tableColumn id="4" name="Column4" headerRowDxfId="4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B3:E18" headerRowCount="0" totalsRowShown="0" headerRowDxfId="39" dataDxfId="38">
  <tableColumns count="4">
    <tableColumn id="1" name="Column1" headerRowDxfId="37" dataDxfId="36"/>
    <tableColumn id="2" name="Column2" headerRowDxfId="35" dataDxfId="34"/>
    <tableColumn id="3" name="Column3" headerRowDxfId="33" dataDxfId="32"/>
    <tableColumn id="4" name="Column4" headerRowDxfId="31" dataDxfId="3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7" displayName="Table7" ref="B3:E12" headerRowCount="0" totalsRowShown="0" headerRowDxfId="29">
  <tableColumns count="4">
    <tableColumn id="1" name="Column1" headerRowDxfId="28" dataDxfId="27"/>
    <tableColumn id="2" name="Column2" headerRowDxfId="26" dataDxfId="25" dataCellStyle="Currency"/>
    <tableColumn id="3" name="Column3" headerRowDxfId="24" dataDxfId="23"/>
    <tableColumn id="4" name="Column4" headerRowDxfId="2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8" displayName="Table8" ref="B3:J25" headerRowCount="0" totalsRowShown="0" headerRowDxfId="21">
  <tableColumns count="9">
    <tableColumn id="1" name="Column1" headerRowDxfId="20"/>
    <tableColumn id="4" name="Column4" headerRowDxfId="19" dataDxfId="18"/>
    <tableColumn id="6" name="Column5" headerRowDxfId="17" dataDxfId="16"/>
    <tableColumn id="2" name="Column2" headerRowDxfId="15" dataDxfId="14" dataCellStyle="Currency"/>
    <tableColumn id="3" name="Column3" headerRowDxfId="13" dataDxfId="12"/>
    <tableColumn id="7" name="Column6" headerRowDxfId="11"/>
    <tableColumn id="8" name="Column7" headerRowDxfId="10"/>
    <tableColumn id="9" name="Column8" headerRowDxfId="9"/>
    <tableColumn id="10" name="Column9" headerRowDxfId="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0" name="Table10" displayName="Table10" ref="B6:D16" totalsRowShown="0" headerRowDxfId="7" dataDxfId="6">
  <tableColumns count="3">
    <tableColumn id="1" name="Traffic Threshold GIG " dataDxfId="5"/>
    <tableColumn id="2" name="Reseller Cent per Meg " dataDxfId="4" dataCellStyle="Currency"/>
    <tableColumn id="3" name="Minimum Per Month Payable " dataDxfId="3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1"/>
  <sheetViews>
    <sheetView tabSelected="1" workbookViewId="0"/>
  </sheetViews>
  <sheetFormatPr defaultRowHeight="15" x14ac:dyDescent="0.25"/>
  <cols>
    <col min="2" max="2" width="22" bestFit="1" customWidth="1"/>
    <col min="3" max="3" width="1.28515625" customWidth="1"/>
    <col min="4" max="4" width="22" customWidth="1"/>
    <col min="5" max="5" width="1.28515625" customWidth="1"/>
    <col min="8" max="8" width="2.28515625" customWidth="1"/>
    <col min="9" max="9" width="0.5703125" customWidth="1"/>
    <col min="13" max="13" width="0.5703125" customWidth="1"/>
    <col min="17" max="17" width="0.5703125" customWidth="1"/>
  </cols>
  <sheetData>
    <row r="2" spans="2:20" x14ac:dyDescent="0.25">
      <c r="J2" s="67" t="s">
        <v>392</v>
      </c>
      <c r="K2" s="67"/>
      <c r="L2" s="67"/>
      <c r="N2" s="67" t="s">
        <v>393</v>
      </c>
      <c r="O2" s="67"/>
      <c r="P2" s="67"/>
      <c r="Q2" s="37"/>
      <c r="R2" s="67" t="s">
        <v>395</v>
      </c>
      <c r="S2" s="67"/>
      <c r="T2" s="67"/>
    </row>
    <row r="3" spans="2:20" x14ac:dyDescent="0.25">
      <c r="J3" s="68" t="s">
        <v>387</v>
      </c>
      <c r="K3" s="68"/>
      <c r="L3" s="68"/>
      <c r="N3" s="68" t="s">
        <v>394</v>
      </c>
      <c r="O3" s="68"/>
      <c r="P3" s="68"/>
      <c r="Q3" s="38"/>
      <c r="R3" s="68" t="s">
        <v>396</v>
      </c>
      <c r="S3" s="68"/>
      <c r="T3" s="68"/>
    </row>
    <row r="4" spans="2:20" x14ac:dyDescent="0.25">
      <c r="J4" s="68" t="s">
        <v>388</v>
      </c>
      <c r="K4" s="68"/>
      <c r="L4" s="68"/>
      <c r="N4" s="68" t="s">
        <v>390</v>
      </c>
      <c r="O4" s="68"/>
      <c r="P4" s="68"/>
      <c r="Q4" s="38"/>
      <c r="R4" s="68" t="s">
        <v>397</v>
      </c>
      <c r="S4" s="68"/>
      <c r="T4" s="68"/>
    </row>
    <row r="5" spans="2:20" x14ac:dyDescent="0.25">
      <c r="J5" s="68" t="s">
        <v>389</v>
      </c>
      <c r="K5" s="68"/>
      <c r="L5" s="68"/>
      <c r="N5" s="68">
        <v>4000</v>
      </c>
      <c r="O5" s="68"/>
      <c r="P5" s="68"/>
      <c r="Q5" s="38"/>
      <c r="R5" s="68" t="s">
        <v>398</v>
      </c>
      <c r="S5" s="68"/>
      <c r="T5" s="68"/>
    </row>
    <row r="6" spans="2:20" x14ac:dyDescent="0.25">
      <c r="J6" s="68" t="s">
        <v>390</v>
      </c>
      <c r="K6" s="68"/>
      <c r="L6" s="68"/>
      <c r="N6" s="39"/>
      <c r="O6" s="39"/>
      <c r="P6" s="40"/>
      <c r="R6" s="68" t="s">
        <v>399</v>
      </c>
      <c r="S6" s="68"/>
      <c r="T6" s="68"/>
    </row>
    <row r="7" spans="2:20" x14ac:dyDescent="0.25">
      <c r="B7" s="43" t="s">
        <v>378</v>
      </c>
      <c r="C7" s="38"/>
      <c r="D7" s="43" t="s">
        <v>380</v>
      </c>
      <c r="E7" s="38"/>
      <c r="F7" s="43" t="s">
        <v>384</v>
      </c>
      <c r="G7" s="43"/>
      <c r="H7" s="42"/>
      <c r="J7" s="68" t="s">
        <v>391</v>
      </c>
      <c r="K7" s="68"/>
      <c r="L7" s="68"/>
      <c r="N7" s="40"/>
      <c r="O7" s="40"/>
      <c r="P7" s="40"/>
      <c r="R7" s="68" t="s">
        <v>400</v>
      </c>
      <c r="S7" s="68"/>
      <c r="T7" s="68"/>
    </row>
    <row r="8" spans="2:20" x14ac:dyDescent="0.25">
      <c r="B8" s="44" t="s">
        <v>23</v>
      </c>
      <c r="C8" s="38"/>
      <c r="D8" s="45" t="s">
        <v>166</v>
      </c>
      <c r="E8" s="38"/>
      <c r="F8" s="69" t="s">
        <v>385</v>
      </c>
      <c r="G8" s="69"/>
      <c r="H8" s="69"/>
    </row>
    <row r="9" spans="2:20" x14ac:dyDescent="0.25">
      <c r="B9" s="45" t="s">
        <v>379</v>
      </c>
      <c r="C9" s="38"/>
      <c r="D9" s="45" t="s">
        <v>381</v>
      </c>
      <c r="E9" s="38"/>
      <c r="F9" s="69" t="s">
        <v>386</v>
      </c>
      <c r="G9" s="69"/>
      <c r="H9" s="69"/>
      <c r="J9" s="70" t="s">
        <v>401</v>
      </c>
      <c r="K9" s="70"/>
      <c r="L9" s="70"/>
      <c r="M9" s="70"/>
      <c r="N9" s="70"/>
      <c r="O9" s="70"/>
      <c r="P9" s="70"/>
      <c r="Q9" s="70"/>
      <c r="R9" s="70"/>
      <c r="S9" s="70"/>
      <c r="T9" s="70"/>
    </row>
    <row r="10" spans="2:20" x14ac:dyDescent="0.25">
      <c r="B10" s="38"/>
      <c r="C10" s="38"/>
      <c r="D10" s="45" t="s">
        <v>382</v>
      </c>
      <c r="E10" s="38"/>
      <c r="F10" s="69" t="s">
        <v>286</v>
      </c>
      <c r="G10" s="69"/>
      <c r="H10" s="69"/>
    </row>
    <row r="11" spans="2:20" x14ac:dyDescent="0.25">
      <c r="B11" s="38"/>
      <c r="C11" s="38"/>
      <c r="D11" s="45" t="s">
        <v>383</v>
      </c>
      <c r="E11" s="38"/>
      <c r="F11" s="38"/>
      <c r="G11" s="38"/>
      <c r="H11" s="36"/>
      <c r="J11" s="70" t="s">
        <v>402</v>
      </c>
      <c r="K11" s="70"/>
      <c r="L11" s="70"/>
      <c r="M11" s="70"/>
      <c r="N11" s="70"/>
      <c r="O11" s="70"/>
      <c r="P11" s="70"/>
      <c r="Q11" s="70"/>
      <c r="R11" s="70"/>
      <c r="S11" s="70"/>
      <c r="T11" s="70"/>
    </row>
  </sheetData>
  <mergeCells count="21">
    <mergeCell ref="F10:H10"/>
    <mergeCell ref="R6:T6"/>
    <mergeCell ref="R7:T7"/>
    <mergeCell ref="J9:T9"/>
    <mergeCell ref="J11:T11"/>
    <mergeCell ref="F8:H8"/>
    <mergeCell ref="F9:H9"/>
    <mergeCell ref="J7:L7"/>
    <mergeCell ref="N2:P2"/>
    <mergeCell ref="N3:P3"/>
    <mergeCell ref="N4:P4"/>
    <mergeCell ref="N5:P5"/>
    <mergeCell ref="R2:T2"/>
    <mergeCell ref="R3:T3"/>
    <mergeCell ref="R4:T4"/>
    <mergeCell ref="R5:T5"/>
    <mergeCell ref="J2:L2"/>
    <mergeCell ref="J3:L3"/>
    <mergeCell ref="J4:L4"/>
    <mergeCell ref="J5:L5"/>
    <mergeCell ref="J6:L6"/>
  </mergeCells>
  <hyperlinks>
    <hyperlink ref="B8" location="'Dial-Up Services'!A1" display="Dial-Up Internet Access"/>
    <hyperlink ref="B9" location="ADSL!A1" display="ADSL"/>
    <hyperlink ref="D8" location="Domains!A1" display="Domains"/>
    <hyperlink ref="D9" location="Hosting!A1" display="Hosting Accounts"/>
    <hyperlink ref="D10" location="VPS!A1" display="VPS"/>
    <hyperlink ref="D11" location="'Data Centre'!A1" display="Dedicated Servers"/>
    <hyperlink ref="F8" location="'Website Design'!A1" display="Website Design"/>
    <hyperlink ref="F9" location="'Additional Costs'!A1" display="Addional Services "/>
    <hyperlink ref="F10" location="Products!A1" display="Products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topLeftCell="A7" workbookViewId="0">
      <selection activeCell="B22" sqref="B22"/>
    </sheetView>
  </sheetViews>
  <sheetFormatPr defaultRowHeight="15" x14ac:dyDescent="0.25"/>
  <cols>
    <col min="1" max="1" width="2.42578125" customWidth="1"/>
    <col min="2" max="2" width="60" customWidth="1"/>
    <col min="3" max="3" width="15.42578125" customWidth="1"/>
    <col min="4" max="4" width="29.28515625" customWidth="1"/>
    <col min="8" max="8" width="9.140625" customWidth="1"/>
  </cols>
  <sheetData>
    <row r="1" spans="2:8" x14ac:dyDescent="0.25">
      <c r="D1" s="41" t="s">
        <v>403</v>
      </c>
    </row>
    <row r="2" spans="2:8" x14ac:dyDescent="0.25">
      <c r="B2" s="30" t="s">
        <v>366</v>
      </c>
    </row>
    <row r="3" spans="2:8" x14ac:dyDescent="0.25">
      <c r="B3" s="31" t="s">
        <v>367</v>
      </c>
    </row>
    <row r="4" spans="2:8" x14ac:dyDescent="0.25">
      <c r="B4" s="31" t="s">
        <v>368</v>
      </c>
    </row>
    <row r="6" spans="2:8" ht="31.5" customHeight="1" x14ac:dyDescent="0.25">
      <c r="B6" s="32" t="s">
        <v>364</v>
      </c>
      <c r="C6" s="33" t="s">
        <v>377</v>
      </c>
      <c r="D6" s="33" t="s">
        <v>365</v>
      </c>
    </row>
    <row r="7" spans="2:8" x14ac:dyDescent="0.25">
      <c r="B7" s="1" t="s">
        <v>416</v>
      </c>
      <c r="C7" s="35">
        <v>0.161</v>
      </c>
      <c r="D7" s="5">
        <v>1648.6399999999999</v>
      </c>
      <c r="H7" s="34"/>
    </row>
    <row r="8" spans="2:8" x14ac:dyDescent="0.25">
      <c r="B8" s="1" t="s">
        <v>417</v>
      </c>
      <c r="C8" s="35">
        <v>0.161</v>
      </c>
      <c r="D8" s="5">
        <v>3219.9999999999995</v>
      </c>
      <c r="H8" s="34"/>
    </row>
    <row r="9" spans="2:8" x14ac:dyDescent="0.25">
      <c r="B9" s="1" t="s">
        <v>418</v>
      </c>
      <c r="C9" s="35">
        <v>0.161</v>
      </c>
      <c r="D9" s="5">
        <v>4945.92</v>
      </c>
      <c r="H9" s="34"/>
    </row>
    <row r="10" spans="2:8" x14ac:dyDescent="0.25">
      <c r="B10" s="1" t="s">
        <v>419</v>
      </c>
      <c r="C10" s="35">
        <v>0.1265</v>
      </c>
      <c r="D10" s="5">
        <v>6324.9999999999991</v>
      </c>
      <c r="H10" s="34"/>
    </row>
    <row r="11" spans="2:8" x14ac:dyDescent="0.25">
      <c r="B11" s="1" t="s">
        <v>420</v>
      </c>
      <c r="C11" s="35">
        <v>0.115</v>
      </c>
      <c r="D11" s="5">
        <v>8625</v>
      </c>
      <c r="H11" s="34"/>
    </row>
    <row r="12" spans="2:8" x14ac:dyDescent="0.25">
      <c r="B12" s="62" t="s">
        <v>421</v>
      </c>
      <c r="C12" s="63">
        <v>0.10349999999999999</v>
      </c>
      <c r="D12" s="64">
        <v>10350</v>
      </c>
      <c r="H12" s="34"/>
    </row>
    <row r="13" spans="2:8" x14ac:dyDescent="0.25">
      <c r="B13" s="62" t="s">
        <v>422</v>
      </c>
      <c r="C13" s="63">
        <v>9.1999999999999998E-2</v>
      </c>
      <c r="D13" s="64">
        <v>23000</v>
      </c>
      <c r="H13" s="34"/>
    </row>
    <row r="14" spans="2:8" x14ac:dyDescent="0.25">
      <c r="B14" s="62" t="s">
        <v>423</v>
      </c>
      <c r="C14" s="63">
        <v>8.0500000000000002E-2</v>
      </c>
      <c r="D14" s="64">
        <v>43125</v>
      </c>
      <c r="H14" s="34"/>
    </row>
    <row r="15" spans="2:8" x14ac:dyDescent="0.25">
      <c r="B15" s="62" t="s">
        <v>424</v>
      </c>
      <c r="C15" s="63">
        <v>6.8999999999999992E-2</v>
      </c>
      <c r="D15" s="64">
        <v>56062.499999999993</v>
      </c>
      <c r="H15" s="34"/>
    </row>
    <row r="16" spans="2:8" x14ac:dyDescent="0.25">
      <c r="B16" s="62" t="s">
        <v>425</v>
      </c>
      <c r="C16" s="63">
        <v>5.7499999999999996E-2</v>
      </c>
      <c r="D16" s="64">
        <v>57499.999999999993</v>
      </c>
      <c r="H16" s="34"/>
    </row>
    <row r="17" spans="2:8" x14ac:dyDescent="0.25">
      <c r="B17" s="1"/>
      <c r="C17" s="35"/>
      <c r="D17" s="5"/>
      <c r="H17" s="34"/>
    </row>
    <row r="18" spans="2:8" x14ac:dyDescent="0.25">
      <c r="B18" s="31" t="s">
        <v>369</v>
      </c>
    </row>
    <row r="19" spans="2:8" x14ac:dyDescent="0.25">
      <c r="B19" s="31" t="s">
        <v>370</v>
      </c>
    </row>
    <row r="20" spans="2:8" x14ac:dyDescent="0.25">
      <c r="B20" s="31" t="s">
        <v>371</v>
      </c>
    </row>
    <row r="21" spans="2:8" x14ac:dyDescent="0.25">
      <c r="B21" s="31" t="s">
        <v>373</v>
      </c>
    </row>
    <row r="22" spans="2:8" x14ac:dyDescent="0.25">
      <c r="B22" s="31" t="s">
        <v>372</v>
      </c>
    </row>
    <row r="25" spans="2:8" ht="30" x14ac:dyDescent="0.25">
      <c r="B25" s="17" t="s">
        <v>376</v>
      </c>
      <c r="C25" s="15" t="s">
        <v>375</v>
      </c>
      <c r="D25" s="14" t="s">
        <v>16</v>
      </c>
    </row>
    <row r="26" spans="2:8" x14ac:dyDescent="0.25">
      <c r="B26" s="1" t="s">
        <v>374</v>
      </c>
      <c r="C26" s="5">
        <v>632.5</v>
      </c>
      <c r="D26" s="18" t="s">
        <v>17</v>
      </c>
    </row>
  </sheetData>
  <hyperlinks>
    <hyperlink ref="D1" location="Menu!A1" display="Back to Menu"/>
  </hyperlink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21" sqref="B21"/>
    </sheetView>
  </sheetViews>
  <sheetFormatPr defaultRowHeight="15" x14ac:dyDescent="0.25"/>
  <cols>
    <col min="1" max="1" width="60" customWidth="1"/>
    <col min="2" max="2" width="14.28515625" customWidth="1"/>
    <col min="3" max="3" width="24.28515625" customWidth="1"/>
    <col min="4" max="4" width="14.28515625" customWidth="1"/>
  </cols>
  <sheetData>
    <row r="1" spans="1:4" ht="28.5" x14ac:dyDescent="0.25">
      <c r="A1" s="55" t="s">
        <v>414</v>
      </c>
      <c r="B1" s="61" t="s">
        <v>405</v>
      </c>
      <c r="C1" s="61"/>
      <c r="D1" s="61"/>
    </row>
    <row r="2" spans="1:4" x14ac:dyDescent="0.25">
      <c r="A2" s="77" t="s">
        <v>404</v>
      </c>
      <c r="B2" s="78"/>
      <c r="C2" s="78"/>
      <c r="D2" s="78"/>
    </row>
    <row r="3" spans="1:4" ht="39.75" customHeight="1" x14ac:dyDescent="0.25">
      <c r="A3" s="57" t="s">
        <v>406</v>
      </c>
      <c r="B3" s="56" t="s">
        <v>413</v>
      </c>
      <c r="C3" s="54" t="s">
        <v>16</v>
      </c>
      <c r="D3" s="56" t="s">
        <v>415</v>
      </c>
    </row>
    <row r="4" spans="1:4" x14ac:dyDescent="0.25">
      <c r="A4" s="50" t="s">
        <v>407</v>
      </c>
      <c r="B4" s="58">
        <v>345</v>
      </c>
      <c r="C4" s="48" t="s">
        <v>17</v>
      </c>
      <c r="D4" s="58">
        <v>495</v>
      </c>
    </row>
    <row r="5" spans="1:4" x14ac:dyDescent="0.25">
      <c r="A5" s="49" t="s">
        <v>408</v>
      </c>
      <c r="B5" s="46">
        <v>474.95</v>
      </c>
      <c r="C5" s="47" t="s">
        <v>17</v>
      </c>
      <c r="D5" s="60">
        <v>679</v>
      </c>
    </row>
    <row r="6" spans="1:4" x14ac:dyDescent="0.25">
      <c r="A6" s="50" t="s">
        <v>409</v>
      </c>
      <c r="B6" s="51">
        <v>1028.0999999999999</v>
      </c>
      <c r="C6" s="48" t="s">
        <v>17</v>
      </c>
      <c r="D6" s="58">
        <v>1469</v>
      </c>
    </row>
    <row r="7" spans="1:4" x14ac:dyDescent="0.25">
      <c r="A7" s="49" t="s">
        <v>410</v>
      </c>
      <c r="B7" s="46">
        <v>1596.1999999999998</v>
      </c>
      <c r="C7" s="47" t="s">
        <v>17</v>
      </c>
      <c r="D7" s="60">
        <v>2279</v>
      </c>
    </row>
    <row r="8" spans="1:4" x14ac:dyDescent="0.25">
      <c r="A8" s="50" t="s">
        <v>411</v>
      </c>
      <c r="B8" s="51">
        <v>2623.1499999999996</v>
      </c>
      <c r="C8" s="48" t="s">
        <v>17</v>
      </c>
      <c r="D8" s="58">
        <v>3739</v>
      </c>
    </row>
    <row r="9" spans="1:4" x14ac:dyDescent="0.25">
      <c r="A9" s="49" t="s">
        <v>412</v>
      </c>
      <c r="B9" s="59">
        <v>4824.25</v>
      </c>
      <c r="C9" s="47" t="s">
        <v>17</v>
      </c>
      <c r="D9" s="60">
        <v>6879</v>
      </c>
    </row>
    <row r="10" spans="1:4" x14ac:dyDescent="0.25">
      <c r="A10" s="50"/>
      <c r="B10" s="53"/>
      <c r="C10" s="48"/>
      <c r="D10" s="51"/>
    </row>
    <row r="11" spans="1:4" x14ac:dyDescent="0.25">
      <c r="A11" s="49"/>
      <c r="B11" s="52"/>
      <c r="C11" s="47"/>
      <c r="D11" s="46"/>
    </row>
    <row r="12" spans="1:4" x14ac:dyDescent="0.25">
      <c r="A12" s="50"/>
      <c r="B12" s="53"/>
      <c r="C12" s="48"/>
      <c r="D12" s="51"/>
    </row>
  </sheetData>
  <mergeCells count="1">
    <mergeCell ref="A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2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zoomScaleNormal="100" workbookViewId="0">
      <selection activeCell="B25" sqref="B25"/>
    </sheetView>
  </sheetViews>
  <sheetFormatPr defaultRowHeight="12.75" x14ac:dyDescent="0.2"/>
  <cols>
    <col min="1" max="1" width="2.140625" style="1" customWidth="1"/>
    <col min="2" max="2" width="60" style="1" customWidth="1"/>
    <col min="3" max="3" width="14.28515625" style="1" customWidth="1"/>
    <col min="4" max="4" width="24.28515625" style="1" customWidth="1"/>
    <col min="5" max="5" width="18.5703125" style="1" customWidth="1"/>
    <col min="6" max="16384" width="9.140625" style="1"/>
  </cols>
  <sheetData>
    <row r="1" spans="2:5" ht="15" x14ac:dyDescent="0.2">
      <c r="E1" s="41" t="s">
        <v>403</v>
      </c>
    </row>
    <row r="2" spans="2:5" ht="18.75" x14ac:dyDescent="0.3">
      <c r="B2" s="4" t="s">
        <v>24</v>
      </c>
    </row>
    <row r="3" spans="2:5" ht="30" x14ac:dyDescent="0.2">
      <c r="B3" s="17" t="s">
        <v>0</v>
      </c>
      <c r="C3" s="15" t="s">
        <v>327</v>
      </c>
      <c r="D3" s="14" t="s">
        <v>16</v>
      </c>
      <c r="E3" s="15" t="s">
        <v>328</v>
      </c>
    </row>
    <row r="4" spans="2:5" x14ac:dyDescent="0.2">
      <c r="B4" s="1" t="s">
        <v>1</v>
      </c>
      <c r="C4" s="3">
        <v>13.799999999999899</v>
      </c>
      <c r="D4" s="18" t="s">
        <v>17</v>
      </c>
      <c r="E4" s="5">
        <f>Table2[[#This Row],[Reseller Price excl. VAT]]*1.25*1.14</f>
        <v>19.664999999999857</v>
      </c>
    </row>
    <row r="5" spans="2:5" x14ac:dyDescent="0.2">
      <c r="B5" s="1" t="s">
        <v>2</v>
      </c>
      <c r="C5" s="3">
        <v>6.8999999999999897</v>
      </c>
      <c r="D5" s="18" t="s">
        <v>17</v>
      </c>
      <c r="E5" s="5">
        <f>Table2[[#This Row],[Reseller Price excl. VAT]]*1.25*1.14</f>
        <v>9.8324999999999854</v>
      </c>
    </row>
    <row r="6" spans="2:5" x14ac:dyDescent="0.2">
      <c r="B6" s="1" t="s">
        <v>3</v>
      </c>
      <c r="C6" s="3">
        <v>57.499999999999901</v>
      </c>
      <c r="D6" s="18" t="s">
        <v>17</v>
      </c>
      <c r="E6" s="5">
        <f>Table2[[#This Row],[Reseller Price excl. VAT]]*1.25*1.14</f>
        <v>81.937499999999844</v>
      </c>
    </row>
    <row r="7" spans="2:5" x14ac:dyDescent="0.2">
      <c r="B7" s="1" t="s">
        <v>4</v>
      </c>
      <c r="C7" s="3">
        <v>57.499999999999901</v>
      </c>
      <c r="D7" s="18" t="s">
        <v>17</v>
      </c>
      <c r="E7" s="5">
        <f>Table2[[#This Row],[Reseller Price excl. VAT]]*1.25*1.14</f>
        <v>81.937499999999844</v>
      </c>
    </row>
    <row r="8" spans="2:5" x14ac:dyDescent="0.2">
      <c r="B8" s="1" t="s">
        <v>5</v>
      </c>
      <c r="C8" s="3">
        <v>41.974999999999902</v>
      </c>
      <c r="D8" s="18" t="s">
        <v>17</v>
      </c>
      <c r="E8" s="5">
        <f>Table2[[#This Row],[Reseller Price excl. VAT]]*1.25*1.14</f>
        <v>59.814374999999856</v>
      </c>
    </row>
    <row r="9" spans="2:5" x14ac:dyDescent="0.2">
      <c r="B9" s="1" t="s">
        <v>6</v>
      </c>
      <c r="C9" s="3">
        <v>1.7249999999999901</v>
      </c>
      <c r="D9" s="18" t="s">
        <v>17</v>
      </c>
      <c r="E9" s="5">
        <f>Table2[[#This Row],[Reseller Price excl. VAT]]*1.25*1.14</f>
        <v>2.4581249999999857</v>
      </c>
    </row>
    <row r="10" spans="2:5" x14ac:dyDescent="0.2">
      <c r="B10" s="1" t="s">
        <v>7</v>
      </c>
      <c r="C10" s="3">
        <v>11.5</v>
      </c>
      <c r="D10" s="18" t="s">
        <v>17</v>
      </c>
      <c r="E10" s="5">
        <f>Table2[[#This Row],[Reseller Price excl. VAT]]*1.25*1.14</f>
        <v>16.387499999999999</v>
      </c>
    </row>
    <row r="11" spans="2:5" x14ac:dyDescent="0.2">
      <c r="B11" s="1" t="s">
        <v>8</v>
      </c>
      <c r="C11" s="3">
        <v>11.5</v>
      </c>
      <c r="D11" s="18" t="s">
        <v>17</v>
      </c>
      <c r="E11" s="5">
        <f>Table2[[#This Row],[Reseller Price excl. VAT]]*1.25*1.14</f>
        <v>16.387499999999999</v>
      </c>
    </row>
    <row r="12" spans="2:5" x14ac:dyDescent="0.2">
      <c r="B12" s="1" t="s">
        <v>9</v>
      </c>
      <c r="C12" s="3">
        <v>3.44999999999999</v>
      </c>
      <c r="D12" s="18" t="s">
        <v>17</v>
      </c>
      <c r="E12" s="5">
        <f>Table2[[#This Row],[Reseller Price excl. VAT]]*1.25*1.14</f>
        <v>4.9162499999999856</v>
      </c>
    </row>
    <row r="13" spans="2:5" x14ac:dyDescent="0.2">
      <c r="B13" s="1" t="s">
        <v>10</v>
      </c>
      <c r="C13" s="3">
        <v>0.10349999999999999</v>
      </c>
      <c r="D13" s="18" t="s">
        <v>17</v>
      </c>
      <c r="E13" s="5">
        <f>Table2[[#This Row],[Reseller Price excl. VAT]]*1.25*1.14</f>
        <v>0.14748749999999997</v>
      </c>
    </row>
    <row r="14" spans="2:5" x14ac:dyDescent="0.2">
      <c r="B14" s="1" t="s">
        <v>11</v>
      </c>
      <c r="C14" s="3">
        <v>57.499999999999901</v>
      </c>
      <c r="D14" s="18" t="s">
        <v>17</v>
      </c>
      <c r="E14" s="5">
        <f>Table2[[#This Row],[Reseller Price excl. VAT]]*1.25*1.14</f>
        <v>81.937499999999844</v>
      </c>
    </row>
    <row r="15" spans="2:5" x14ac:dyDescent="0.2">
      <c r="B15" s="1" t="s">
        <v>12</v>
      </c>
      <c r="C15" s="3">
        <v>39.674999999999997</v>
      </c>
      <c r="D15" s="18" t="s">
        <v>17</v>
      </c>
      <c r="E15" s="5">
        <f>Table2[[#This Row],[Reseller Price excl. VAT]]*1.25*1.14</f>
        <v>56.536874999999995</v>
      </c>
    </row>
    <row r="16" spans="2:5" x14ac:dyDescent="0.2">
      <c r="B16" s="1" t="s">
        <v>13</v>
      </c>
      <c r="C16" s="3">
        <v>40.376499999999901</v>
      </c>
      <c r="D16" s="18" t="s">
        <v>17</v>
      </c>
      <c r="E16" s="5">
        <f>Table2[[#This Row],[Reseller Price excl. VAT]]*1.25*1.14</f>
        <v>57.536512499999859</v>
      </c>
    </row>
    <row r="17" spans="2:5" x14ac:dyDescent="0.2">
      <c r="B17" s="1" t="s">
        <v>14</v>
      </c>
      <c r="C17" s="3">
        <v>125.58</v>
      </c>
      <c r="D17" s="18" t="s">
        <v>17</v>
      </c>
      <c r="E17" s="5">
        <f>Table2[[#This Row],[Reseller Price excl. VAT]]*1.25*1.14</f>
        <v>178.95149999999998</v>
      </c>
    </row>
    <row r="18" spans="2:5" x14ac:dyDescent="0.2">
      <c r="B18" s="1" t="s">
        <v>15</v>
      </c>
      <c r="C18" s="3">
        <v>8.0499999999999901</v>
      </c>
      <c r="D18" s="18" t="s">
        <v>17</v>
      </c>
      <c r="E18" s="5">
        <f>Table2[[#This Row],[Reseller Price excl. VAT]]*1.25*1.14</f>
        <v>11.471249999999985</v>
      </c>
    </row>
    <row r="19" spans="2:5" x14ac:dyDescent="0.2">
      <c r="B19" s="1" t="s">
        <v>431</v>
      </c>
      <c r="C19" s="3">
        <v>141</v>
      </c>
      <c r="D19" s="18" t="s">
        <v>17</v>
      </c>
      <c r="E19" s="5">
        <v>165</v>
      </c>
    </row>
    <row r="20" spans="2:5" x14ac:dyDescent="0.2">
      <c r="B20" s="1" t="s">
        <v>432</v>
      </c>
      <c r="C20" s="3">
        <v>240</v>
      </c>
      <c r="D20" s="18" t="s">
        <v>17</v>
      </c>
      <c r="E20" s="5">
        <v>291</v>
      </c>
    </row>
    <row r="21" spans="2:5" x14ac:dyDescent="0.2">
      <c r="B21" s="1" t="s">
        <v>433</v>
      </c>
      <c r="C21" s="3">
        <v>356</v>
      </c>
      <c r="D21" s="18" t="s">
        <v>17</v>
      </c>
      <c r="E21" s="5">
        <v>459</v>
      </c>
    </row>
    <row r="22" spans="2:5" x14ac:dyDescent="0.2">
      <c r="B22" s="1" t="s">
        <v>434</v>
      </c>
      <c r="C22" s="3">
        <v>356</v>
      </c>
      <c r="D22" s="18" t="s">
        <v>17</v>
      </c>
      <c r="E22" s="5">
        <v>459</v>
      </c>
    </row>
  </sheetData>
  <hyperlinks>
    <hyperlink ref="E1" location="Menu!A1" display="Back to Menu"/>
  </hyperlinks>
  <pageMargins left="0.7" right="0.7" top="0.75" bottom="0.75" header="0.3" footer="0.3"/>
  <pageSetup paperSize="9" orientation="portrait" horizontalDpi="4294967293" verticalDpi="0" r:id="rId1"/>
  <headerFooter>
    <oddHeader>&amp;CAfriCentral ISP
Telephone 031 505-2829 or 072 397 7465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workbookViewId="0">
      <selection activeCell="E1" sqref="E1"/>
    </sheetView>
  </sheetViews>
  <sheetFormatPr defaultRowHeight="12.75" x14ac:dyDescent="0.2"/>
  <cols>
    <col min="1" max="1" width="2.140625" style="1" customWidth="1"/>
    <col min="2" max="2" width="60" style="1" customWidth="1"/>
    <col min="3" max="3" width="14.28515625" style="1" customWidth="1"/>
    <col min="4" max="4" width="24.28515625" style="1" customWidth="1"/>
    <col min="5" max="5" width="18.5703125" style="1" customWidth="1"/>
    <col min="6" max="16384" width="9.140625" style="1"/>
  </cols>
  <sheetData>
    <row r="1" spans="2:5" ht="15" x14ac:dyDescent="0.2">
      <c r="E1" s="41" t="s">
        <v>403</v>
      </c>
    </row>
    <row r="2" spans="2:5" ht="18.75" x14ac:dyDescent="0.3">
      <c r="B2" s="4" t="s">
        <v>23</v>
      </c>
    </row>
    <row r="3" spans="2:5" ht="30" x14ac:dyDescent="0.2">
      <c r="B3" s="16" t="s">
        <v>0</v>
      </c>
      <c r="C3" s="15" t="s">
        <v>327</v>
      </c>
      <c r="D3" s="14" t="s">
        <v>16</v>
      </c>
      <c r="E3" s="15" t="s">
        <v>328</v>
      </c>
    </row>
    <row r="4" spans="2:5" x14ac:dyDescent="0.2">
      <c r="B4" s="1" t="s">
        <v>18</v>
      </c>
      <c r="C4" s="19"/>
      <c r="D4" s="19"/>
      <c r="E4" s="19"/>
    </row>
    <row r="5" spans="2:5" x14ac:dyDescent="0.2">
      <c r="B5" s="1" t="s">
        <v>19</v>
      </c>
      <c r="C5" s="20">
        <v>51.174999999999997</v>
      </c>
      <c r="D5" s="19" t="s">
        <v>17</v>
      </c>
      <c r="E5" s="20">
        <f>Table3[[#This Row],[Reseller Price excl. VAT]]*1.25*1.14</f>
        <v>72.924374999999998</v>
      </c>
    </row>
    <row r="6" spans="2:5" x14ac:dyDescent="0.2">
      <c r="B6" s="1" t="s">
        <v>86</v>
      </c>
      <c r="C6" s="20">
        <v>51.174999999999997</v>
      </c>
      <c r="D6" s="19" t="s">
        <v>17</v>
      </c>
      <c r="E6" s="20">
        <f>Table3[[#This Row],[Reseller Price excl. VAT]]*1.25*1.14</f>
        <v>72.924374999999998</v>
      </c>
    </row>
    <row r="7" spans="2:5" x14ac:dyDescent="0.2">
      <c r="B7" s="1" t="s">
        <v>20</v>
      </c>
      <c r="C7" s="20"/>
      <c r="D7" s="19"/>
      <c r="E7" s="20"/>
    </row>
    <row r="8" spans="2:5" x14ac:dyDescent="0.2">
      <c r="B8" s="1" t="s">
        <v>21</v>
      </c>
      <c r="C8" s="20">
        <v>86.25</v>
      </c>
      <c r="D8" s="19" t="s">
        <v>17</v>
      </c>
      <c r="E8" s="20">
        <f>Table3[[#This Row],[Reseller Price excl. VAT]]*1.25*1.14</f>
        <v>122.90624999999999</v>
      </c>
    </row>
    <row r="9" spans="2:5" x14ac:dyDescent="0.2">
      <c r="B9" s="1" t="s">
        <v>22</v>
      </c>
      <c r="C9" s="20">
        <v>155.25</v>
      </c>
      <c r="D9" s="19" t="s">
        <v>17</v>
      </c>
      <c r="E9" s="20">
        <f>Table3[[#This Row],[Reseller Price excl. VAT]]*1.25*1.14</f>
        <v>221.23124999999999</v>
      </c>
    </row>
    <row r="10" spans="2:5" x14ac:dyDescent="0.2">
      <c r="B10" s="1" t="s">
        <v>85</v>
      </c>
      <c r="C10" s="20">
        <v>77.05</v>
      </c>
      <c r="D10" s="19" t="s">
        <v>17</v>
      </c>
      <c r="E10" s="20">
        <f>Table3[[#This Row],[Reseller Price excl. VAT]]*1.25*1.14</f>
        <v>109.79624999999999</v>
      </c>
    </row>
    <row r="11" spans="2:5" x14ac:dyDescent="0.2">
      <c r="B11" s="1" t="s">
        <v>84</v>
      </c>
      <c r="C11" s="20">
        <v>86.25</v>
      </c>
      <c r="D11" s="19" t="s">
        <v>17</v>
      </c>
      <c r="E11" s="20">
        <f>Table3[[#This Row],[Reseller Price excl. VAT]]*1.25*1.14</f>
        <v>122.90624999999999</v>
      </c>
    </row>
    <row r="13" spans="2:5" ht="15" x14ac:dyDescent="0.25">
      <c r="B13"/>
    </row>
    <row r="15" spans="2:5" ht="15" x14ac:dyDescent="0.25">
      <c r="B15"/>
    </row>
  </sheetData>
  <hyperlinks>
    <hyperlink ref="E1" location="Menu!A1" display="Back to Menu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6"/>
  <sheetViews>
    <sheetView workbookViewId="0">
      <pane ySplit="3" topLeftCell="A4" activePane="bottomLeft" state="frozen"/>
      <selection pane="bottomLeft" activeCell="D9" sqref="D9"/>
    </sheetView>
  </sheetViews>
  <sheetFormatPr defaultRowHeight="12.75" x14ac:dyDescent="0.2"/>
  <cols>
    <col min="1" max="1" width="2.140625" style="1" customWidth="1"/>
    <col min="2" max="2" width="60" style="1" customWidth="1"/>
    <col min="3" max="3" width="14.28515625" style="1" customWidth="1"/>
    <col min="4" max="4" width="24.28515625" style="19" customWidth="1"/>
    <col min="5" max="5" width="14.28515625" style="1" customWidth="1"/>
    <col min="6" max="6" width="18.5703125" style="1" customWidth="1"/>
    <col min="7" max="7" width="22.85546875" style="1" bestFit="1" customWidth="1"/>
    <col min="8" max="16384" width="9.140625" style="1"/>
  </cols>
  <sheetData>
    <row r="1" spans="2:6" ht="15" x14ac:dyDescent="0.2">
      <c r="F1" s="41" t="s">
        <v>403</v>
      </c>
    </row>
    <row r="2" spans="2:6" ht="18.75" x14ac:dyDescent="0.3">
      <c r="B2" s="4" t="s">
        <v>25</v>
      </c>
      <c r="C2" s="9" t="s">
        <v>187</v>
      </c>
      <c r="D2" s="22" t="s">
        <v>188</v>
      </c>
      <c r="E2" s="9" t="s">
        <v>191</v>
      </c>
      <c r="F2" s="9" t="s">
        <v>326</v>
      </c>
    </row>
    <row r="3" spans="2:6" ht="30" x14ac:dyDescent="0.2">
      <c r="B3" s="16" t="s">
        <v>0</v>
      </c>
      <c r="C3" s="15" t="s">
        <v>327</v>
      </c>
      <c r="D3" s="14" t="s">
        <v>16</v>
      </c>
      <c r="E3" s="15" t="s">
        <v>157</v>
      </c>
      <c r="F3" s="15" t="s">
        <v>328</v>
      </c>
    </row>
    <row r="4" spans="2:6" ht="21" x14ac:dyDescent="0.35">
      <c r="B4" s="12" t="s">
        <v>318</v>
      </c>
      <c r="C4" s="8"/>
      <c r="D4" s="23"/>
      <c r="E4" s="8"/>
    </row>
    <row r="5" spans="2:6" ht="15.75" x14ac:dyDescent="0.25">
      <c r="B5" s="2" t="s">
        <v>165</v>
      </c>
    </row>
    <row r="6" spans="2:6" x14ac:dyDescent="0.2">
      <c r="B6" s="1" t="s">
        <v>316</v>
      </c>
      <c r="C6" s="5">
        <v>19.549999999999901</v>
      </c>
      <c r="D6" s="19" t="s">
        <v>17</v>
      </c>
      <c r="E6" s="5">
        <v>0</v>
      </c>
      <c r="F6" s="5">
        <f>Table1[[#This Row],[Column1]]*1.25*1.14</f>
        <v>27.858749999999855</v>
      </c>
    </row>
    <row r="7" spans="2:6" x14ac:dyDescent="0.2">
      <c r="B7" s="1" t="s">
        <v>317</v>
      </c>
      <c r="C7" s="5">
        <v>22.6205</v>
      </c>
      <c r="D7" s="19" t="s">
        <v>17</v>
      </c>
      <c r="E7" s="5">
        <v>0</v>
      </c>
      <c r="F7" s="5">
        <f>Table1[[#This Row],[Column1]]*1.25*1.14</f>
        <v>32.234212499999998</v>
      </c>
    </row>
    <row r="8" spans="2:6" x14ac:dyDescent="0.2">
      <c r="B8" s="7"/>
      <c r="C8" s="8"/>
      <c r="D8" s="23"/>
      <c r="E8" s="8"/>
      <c r="F8" s="5"/>
    </row>
    <row r="9" spans="2:6" ht="15.75" x14ac:dyDescent="0.25">
      <c r="B9" s="2" t="s">
        <v>430</v>
      </c>
      <c r="C9" s="5"/>
      <c r="E9" s="5"/>
      <c r="F9" s="5"/>
    </row>
    <row r="10" spans="2:6" x14ac:dyDescent="0.2">
      <c r="B10" s="1" t="s">
        <v>320</v>
      </c>
      <c r="C10" s="66">
        <v>138</v>
      </c>
      <c r="D10" s="19" t="s">
        <v>17</v>
      </c>
      <c r="E10" s="5">
        <v>0</v>
      </c>
      <c r="F10" s="5">
        <v>189</v>
      </c>
    </row>
    <row r="11" spans="2:6" x14ac:dyDescent="0.2">
      <c r="B11" s="1" t="s">
        <v>321</v>
      </c>
      <c r="C11" s="66">
        <v>241.5</v>
      </c>
      <c r="D11" s="19" t="s">
        <v>17</v>
      </c>
      <c r="E11" s="5">
        <v>0</v>
      </c>
      <c r="F11" s="5">
        <v>349</v>
      </c>
    </row>
    <row r="12" spans="2:6" x14ac:dyDescent="0.2">
      <c r="B12" s="1" t="s">
        <v>322</v>
      </c>
      <c r="C12" s="66">
        <v>391</v>
      </c>
      <c r="D12" s="19" t="s">
        <v>17</v>
      </c>
      <c r="E12" s="5">
        <v>0</v>
      </c>
      <c r="F12" s="5">
        <v>569</v>
      </c>
    </row>
    <row r="13" spans="2:6" x14ac:dyDescent="0.2">
      <c r="B13" s="1" t="s">
        <v>323</v>
      </c>
      <c r="C13" s="66">
        <v>1322.5</v>
      </c>
      <c r="D13" s="19" t="s">
        <v>17</v>
      </c>
      <c r="E13" s="5">
        <v>0</v>
      </c>
      <c r="F13" s="5">
        <v>1999</v>
      </c>
    </row>
    <row r="14" spans="2:6" x14ac:dyDescent="0.2">
      <c r="B14" s="62" t="s">
        <v>426</v>
      </c>
      <c r="C14" s="64">
        <v>290</v>
      </c>
      <c r="D14" s="65" t="s">
        <v>17</v>
      </c>
      <c r="E14" s="64">
        <v>0</v>
      </c>
      <c r="F14" s="64">
        <v>399</v>
      </c>
    </row>
    <row r="15" spans="2:6" x14ac:dyDescent="0.2">
      <c r="B15" s="62" t="s">
        <v>427</v>
      </c>
      <c r="C15" s="64">
        <v>485</v>
      </c>
      <c r="D15" s="65" t="s">
        <v>17</v>
      </c>
      <c r="E15" s="64">
        <v>0</v>
      </c>
      <c r="F15" s="64">
        <v>685</v>
      </c>
    </row>
    <row r="16" spans="2:6" x14ac:dyDescent="0.2">
      <c r="B16" s="62" t="s">
        <v>428</v>
      </c>
      <c r="C16" s="64">
        <v>735</v>
      </c>
      <c r="D16" s="65" t="s">
        <v>17</v>
      </c>
      <c r="E16" s="64">
        <v>0</v>
      </c>
      <c r="F16" s="64">
        <v>999</v>
      </c>
    </row>
    <row r="17" spans="2:6" x14ac:dyDescent="0.2">
      <c r="B17" s="62" t="s">
        <v>429</v>
      </c>
      <c r="C17" s="64">
        <v>1605</v>
      </c>
      <c r="D17" s="65" t="s">
        <v>17</v>
      </c>
      <c r="E17" s="64">
        <v>0</v>
      </c>
      <c r="F17" s="64">
        <v>2199</v>
      </c>
    </row>
    <row r="18" spans="2:6" x14ac:dyDescent="0.2">
      <c r="C18" s="5"/>
      <c r="E18" s="5"/>
      <c r="F18" s="5"/>
    </row>
    <row r="19" spans="2:6" ht="21" x14ac:dyDescent="0.35">
      <c r="B19" s="12" t="s">
        <v>319</v>
      </c>
      <c r="C19" s="8"/>
      <c r="D19" s="23"/>
      <c r="E19" s="8"/>
      <c r="F19" s="5"/>
    </row>
    <row r="20" spans="2:6" ht="15.75" x14ac:dyDescent="0.25">
      <c r="B20" s="2" t="s">
        <v>26</v>
      </c>
      <c r="F20" s="5"/>
    </row>
    <row r="21" spans="2:6" x14ac:dyDescent="0.2">
      <c r="B21" s="1" t="s">
        <v>34</v>
      </c>
      <c r="C21" s="5">
        <v>69</v>
      </c>
      <c r="D21" s="19" t="s">
        <v>17</v>
      </c>
      <c r="E21" s="5">
        <v>0</v>
      </c>
      <c r="F21" s="5">
        <f>Table1[[#This Row],[Column1]]*1.25*1.14</f>
        <v>98.324999999999989</v>
      </c>
    </row>
    <row r="22" spans="2:6" x14ac:dyDescent="0.2">
      <c r="B22" s="1" t="s">
        <v>35</v>
      </c>
      <c r="C22" s="5">
        <v>132.25</v>
      </c>
      <c r="D22" s="19" t="s">
        <v>17</v>
      </c>
      <c r="E22" s="5">
        <v>0</v>
      </c>
      <c r="F22" s="5">
        <f>Table1[[#This Row],[Column1]]*1.25*1.14</f>
        <v>188.45624999999998</v>
      </c>
    </row>
    <row r="23" spans="2:6" x14ac:dyDescent="0.2">
      <c r="B23" s="1" t="s">
        <v>36</v>
      </c>
      <c r="C23" s="5">
        <v>194.35</v>
      </c>
      <c r="D23" s="19" t="s">
        <v>17</v>
      </c>
      <c r="E23" s="5">
        <v>0</v>
      </c>
      <c r="F23" s="5">
        <f>Table1[[#This Row],[Column1]]*1.25*1.14</f>
        <v>276.94874999999996</v>
      </c>
    </row>
    <row r="24" spans="2:6" x14ac:dyDescent="0.2">
      <c r="B24" s="1" t="s">
        <v>42</v>
      </c>
      <c r="C24" s="5">
        <v>316.25</v>
      </c>
      <c r="D24" s="19" t="s">
        <v>17</v>
      </c>
      <c r="E24" s="5">
        <v>0</v>
      </c>
      <c r="F24" s="5">
        <f>Table1[[#This Row],[Column1]]*1.25*1.14</f>
        <v>450.65624999999994</v>
      </c>
    </row>
    <row r="25" spans="2:6" x14ac:dyDescent="0.2">
      <c r="B25" s="1" t="s">
        <v>37</v>
      </c>
      <c r="C25" s="5">
        <v>422.04999999999899</v>
      </c>
      <c r="D25" s="19" t="s">
        <v>17</v>
      </c>
      <c r="E25" s="5">
        <v>0</v>
      </c>
      <c r="F25" s="5">
        <f>Table1[[#This Row],[Column1]]*1.25*1.14</f>
        <v>601.42124999999851</v>
      </c>
    </row>
    <row r="26" spans="2:6" x14ac:dyDescent="0.2">
      <c r="B26" s="1" t="s">
        <v>38</v>
      </c>
      <c r="C26" s="5">
        <v>592.25</v>
      </c>
      <c r="D26" s="19" t="s">
        <v>17</v>
      </c>
      <c r="E26" s="5">
        <v>0</v>
      </c>
      <c r="F26" s="5">
        <f>Table1[[#This Row],[Column1]]*1.25*1.14</f>
        <v>843.95624999999995</v>
      </c>
    </row>
    <row r="27" spans="2:6" x14ac:dyDescent="0.2">
      <c r="B27" s="1" t="s">
        <v>41</v>
      </c>
      <c r="C27" s="5">
        <v>862.49999999999898</v>
      </c>
      <c r="D27" s="19" t="s">
        <v>17</v>
      </c>
      <c r="E27" s="5">
        <v>0</v>
      </c>
      <c r="F27" s="5">
        <f>Table1[[#This Row],[Column1]]*1.25*1.14</f>
        <v>1229.0624999999984</v>
      </c>
    </row>
    <row r="28" spans="2:6" x14ac:dyDescent="0.2">
      <c r="B28" s="1" t="s">
        <v>39</v>
      </c>
      <c r="C28" s="5">
        <v>1130.44999999999</v>
      </c>
      <c r="D28" s="19" t="s">
        <v>17</v>
      </c>
      <c r="E28" s="5">
        <v>0</v>
      </c>
      <c r="F28" s="5">
        <f>Table1[[#This Row],[Column1]]*1.25*1.14</f>
        <v>1610.8912499999856</v>
      </c>
    </row>
    <row r="29" spans="2:6" x14ac:dyDescent="0.2">
      <c r="C29" s="5"/>
      <c r="E29" s="5"/>
      <c r="F29" s="5"/>
    </row>
    <row r="30" spans="2:6" x14ac:dyDescent="0.2">
      <c r="B30" s="1" t="s">
        <v>32</v>
      </c>
      <c r="C30" s="5">
        <v>77.05</v>
      </c>
      <c r="D30" s="19" t="s">
        <v>17</v>
      </c>
      <c r="E30" s="5">
        <v>0</v>
      </c>
      <c r="F30" s="5">
        <f>Table1[[#This Row],[Column1]]*1.25*1.14</f>
        <v>109.79624999999999</v>
      </c>
    </row>
    <row r="31" spans="2:6" x14ac:dyDescent="0.2">
      <c r="B31" s="1" t="s">
        <v>27</v>
      </c>
      <c r="C31" s="8">
        <v>139.15</v>
      </c>
      <c r="D31" s="23" t="s">
        <v>17</v>
      </c>
      <c r="E31" s="8">
        <v>0</v>
      </c>
      <c r="F31" s="5">
        <f>Table1[[#This Row],[Column1]]*1.25*1.14</f>
        <v>198.28874999999999</v>
      </c>
    </row>
    <row r="32" spans="2:6" x14ac:dyDescent="0.2">
      <c r="B32" s="1" t="s">
        <v>28</v>
      </c>
      <c r="C32" s="8">
        <v>196.65</v>
      </c>
      <c r="D32" s="23" t="s">
        <v>17</v>
      </c>
      <c r="E32" s="8">
        <v>0</v>
      </c>
      <c r="F32" s="5">
        <f>Table1[[#This Row],[Column1]]*1.25*1.14</f>
        <v>280.22624999999999</v>
      </c>
    </row>
    <row r="33" spans="2:6" x14ac:dyDescent="0.2">
      <c r="B33" s="1" t="s">
        <v>29</v>
      </c>
      <c r="C33" s="5">
        <v>320.849999999999</v>
      </c>
      <c r="D33" s="19" t="s">
        <v>17</v>
      </c>
      <c r="E33" s="5">
        <v>0</v>
      </c>
      <c r="F33" s="5">
        <f>Table1[[#This Row],[Column1]]*1.25*1.14</f>
        <v>457.21124999999853</v>
      </c>
    </row>
    <row r="34" spans="2:6" x14ac:dyDescent="0.2">
      <c r="B34" s="1" t="s">
        <v>30</v>
      </c>
      <c r="C34" s="5">
        <v>424.349999999999</v>
      </c>
      <c r="D34" s="19" t="s">
        <v>17</v>
      </c>
      <c r="E34" s="5">
        <v>0</v>
      </c>
      <c r="F34" s="5">
        <f>Table1[[#This Row],[Column1]]*1.25*1.14</f>
        <v>604.69874999999854</v>
      </c>
    </row>
    <row r="35" spans="2:6" x14ac:dyDescent="0.2">
      <c r="B35" s="1" t="s">
        <v>31</v>
      </c>
      <c r="C35" s="5">
        <v>607.19999999999902</v>
      </c>
      <c r="D35" s="19" t="s">
        <v>17</v>
      </c>
      <c r="E35" s="5">
        <v>0</v>
      </c>
      <c r="F35" s="5">
        <f>Table1[[#This Row],[Column1]]*1.25*1.14</f>
        <v>865.25999999999851</v>
      </c>
    </row>
    <row r="36" spans="2:6" x14ac:dyDescent="0.2">
      <c r="B36" s="1" t="s">
        <v>40</v>
      </c>
      <c r="C36" s="5">
        <v>891.24999999999898</v>
      </c>
      <c r="D36" s="19" t="s">
        <v>17</v>
      </c>
      <c r="E36" s="5">
        <v>0</v>
      </c>
      <c r="F36" s="5">
        <f>Table1[[#This Row],[Column1]]*1.25*1.14</f>
        <v>1270.0312499999984</v>
      </c>
    </row>
    <row r="37" spans="2:6" x14ac:dyDescent="0.2">
      <c r="B37" s="1" t="s">
        <v>33</v>
      </c>
      <c r="C37" s="5">
        <v>1147.69999999999</v>
      </c>
      <c r="D37" s="19" t="s">
        <v>17</v>
      </c>
      <c r="E37" s="5">
        <v>0</v>
      </c>
      <c r="F37" s="5">
        <f>Table1[[#This Row],[Column1]]*1.25*1.14</f>
        <v>1635.4724999999855</v>
      </c>
    </row>
    <row r="38" spans="2:6" x14ac:dyDescent="0.2">
      <c r="E38" s="5"/>
      <c r="F38" s="5"/>
    </row>
    <row r="39" spans="2:6" ht="15.75" x14ac:dyDescent="0.25">
      <c r="B39" s="2" t="s">
        <v>43</v>
      </c>
      <c r="E39" s="5"/>
      <c r="F39" s="5"/>
    </row>
    <row r="40" spans="2:6" x14ac:dyDescent="0.2">
      <c r="B40" s="1" t="s">
        <v>34</v>
      </c>
      <c r="C40" s="5">
        <v>33.741</v>
      </c>
      <c r="D40" s="19" t="s">
        <v>17</v>
      </c>
      <c r="E40" s="5">
        <v>0</v>
      </c>
      <c r="F40" s="5">
        <f>Table1[[#This Row],[Column1]]*1.25*1.14</f>
        <v>48.080924999999993</v>
      </c>
    </row>
    <row r="41" spans="2:6" x14ac:dyDescent="0.2">
      <c r="B41" s="1" t="s">
        <v>35</v>
      </c>
      <c r="C41" s="5">
        <v>67.470500000000001</v>
      </c>
      <c r="D41" s="19" t="s">
        <v>17</v>
      </c>
      <c r="E41" s="5">
        <v>0</v>
      </c>
      <c r="F41" s="5">
        <f>Table1[[#This Row],[Column1]]*1.25*1.14</f>
        <v>96.145462499999994</v>
      </c>
    </row>
    <row r="42" spans="2:6" x14ac:dyDescent="0.2">
      <c r="B42" s="1" t="s">
        <v>36</v>
      </c>
      <c r="C42" s="5">
        <v>101.2115</v>
      </c>
      <c r="D42" s="19" t="s">
        <v>17</v>
      </c>
      <c r="E42" s="5">
        <v>0</v>
      </c>
      <c r="F42" s="5">
        <f>Table1[[#This Row],[Column1]]*1.25*1.14</f>
        <v>144.22638749999999</v>
      </c>
    </row>
    <row r="43" spans="2:6" x14ac:dyDescent="0.2">
      <c r="B43" s="1" t="s">
        <v>56</v>
      </c>
      <c r="C43" s="5">
        <v>134.95249999999999</v>
      </c>
      <c r="D43" s="19" t="s">
        <v>17</v>
      </c>
      <c r="E43" s="5">
        <v>0</v>
      </c>
      <c r="F43" s="5">
        <f>Table1[[#This Row],[Column1]]*1.25*1.14</f>
        <v>192.30731249999997</v>
      </c>
    </row>
    <row r="44" spans="2:6" x14ac:dyDescent="0.2">
      <c r="B44" s="1" t="s">
        <v>42</v>
      </c>
      <c r="C44" s="5">
        <v>168.68199999999999</v>
      </c>
      <c r="D44" s="19" t="s">
        <v>17</v>
      </c>
      <c r="E44" s="5">
        <v>0</v>
      </c>
      <c r="F44" s="5">
        <f>Table1[[#This Row],[Column1]]*1.25*1.14</f>
        <v>240.37184999999997</v>
      </c>
    </row>
    <row r="45" spans="2:6" x14ac:dyDescent="0.2">
      <c r="B45" s="1" t="s">
        <v>57</v>
      </c>
      <c r="C45" s="5">
        <v>202.423</v>
      </c>
      <c r="D45" s="19" t="s">
        <v>17</v>
      </c>
      <c r="E45" s="5">
        <v>0</v>
      </c>
      <c r="F45" s="5">
        <f>Table1[[#This Row],[Column1]]*1.25*1.14</f>
        <v>288.45277499999997</v>
      </c>
    </row>
    <row r="46" spans="2:6" x14ac:dyDescent="0.2">
      <c r="B46" s="1" t="s">
        <v>37</v>
      </c>
      <c r="C46" s="5">
        <v>236.16399999999999</v>
      </c>
      <c r="D46" s="19" t="s">
        <v>17</v>
      </c>
      <c r="E46" s="5">
        <v>0</v>
      </c>
      <c r="F46" s="5">
        <f>Table1[[#This Row],[Column1]]*1.25*1.14</f>
        <v>336.53369999999995</v>
      </c>
    </row>
    <row r="47" spans="2:6" x14ac:dyDescent="0.2">
      <c r="B47" s="1" t="s">
        <v>58</v>
      </c>
      <c r="C47" s="5">
        <v>269.89349999999899</v>
      </c>
      <c r="D47" s="19" t="s">
        <v>17</v>
      </c>
      <c r="E47" s="5">
        <v>0</v>
      </c>
      <c r="F47" s="5">
        <f>Table1[[#This Row],[Column1]]*1.25*1.14</f>
        <v>384.59823749999856</v>
      </c>
    </row>
    <row r="48" spans="2:6" x14ac:dyDescent="0.2">
      <c r="B48" s="1" t="s">
        <v>59</v>
      </c>
      <c r="C48" s="5">
        <v>303.63449999999898</v>
      </c>
      <c r="D48" s="19" t="s">
        <v>17</v>
      </c>
      <c r="E48" s="5">
        <v>0</v>
      </c>
      <c r="F48" s="5">
        <f>Table1[[#This Row],[Column1]]*1.25*1.14</f>
        <v>432.67916249999848</v>
      </c>
    </row>
    <row r="49" spans="2:6" x14ac:dyDescent="0.2">
      <c r="B49" s="1" t="s">
        <v>38</v>
      </c>
      <c r="C49" s="5">
        <v>337.37549999999999</v>
      </c>
      <c r="D49" s="19" t="s">
        <v>17</v>
      </c>
      <c r="E49" s="5">
        <v>0</v>
      </c>
      <c r="F49" s="5">
        <f>Table1[[#This Row],[Column1]]*1.25*1.14</f>
        <v>480.7600875</v>
      </c>
    </row>
    <row r="50" spans="2:6" x14ac:dyDescent="0.2">
      <c r="B50" s="1" t="s">
        <v>60</v>
      </c>
      <c r="C50" s="5">
        <v>371.104999999999</v>
      </c>
      <c r="D50" s="19" t="s">
        <v>17</v>
      </c>
      <c r="E50" s="5">
        <v>0</v>
      </c>
      <c r="F50" s="5">
        <f>Table1[[#This Row],[Column1]]*1.25*1.14</f>
        <v>528.8246249999986</v>
      </c>
    </row>
    <row r="51" spans="2:6" x14ac:dyDescent="0.2">
      <c r="B51" s="1" t="s">
        <v>61</v>
      </c>
      <c r="C51" s="5">
        <v>404.846</v>
      </c>
      <c r="D51" s="19" t="s">
        <v>17</v>
      </c>
      <c r="E51" s="5">
        <v>0</v>
      </c>
      <c r="F51" s="5">
        <f>Table1[[#This Row],[Column1]]*1.25*1.14</f>
        <v>576.90554999999995</v>
      </c>
    </row>
    <row r="52" spans="2:6" x14ac:dyDescent="0.2">
      <c r="B52" s="1" t="s">
        <v>62</v>
      </c>
      <c r="C52" s="5">
        <v>438.57549999999998</v>
      </c>
      <c r="D52" s="19" t="s">
        <v>17</v>
      </c>
      <c r="E52" s="5">
        <v>0</v>
      </c>
      <c r="F52" s="5">
        <f>Table1[[#This Row],[Column1]]*1.25*1.14</f>
        <v>624.97008749999998</v>
      </c>
    </row>
    <row r="53" spans="2:6" x14ac:dyDescent="0.2">
      <c r="B53" s="1" t="s">
        <v>63</v>
      </c>
      <c r="C53" s="5">
        <v>472.316499999999</v>
      </c>
      <c r="D53" s="19" t="s">
        <v>17</v>
      </c>
      <c r="E53" s="5">
        <v>0</v>
      </c>
      <c r="F53" s="5">
        <f>Table1[[#This Row],[Column1]]*1.25*1.14</f>
        <v>673.05101249999848</v>
      </c>
    </row>
    <row r="54" spans="2:6" x14ac:dyDescent="0.2">
      <c r="B54" s="1" t="s">
        <v>41</v>
      </c>
      <c r="C54" s="5">
        <v>506.05749999999898</v>
      </c>
      <c r="D54" s="19" t="s">
        <v>17</v>
      </c>
      <c r="E54" s="5">
        <v>0</v>
      </c>
      <c r="F54" s="5">
        <f>Table1[[#This Row],[Column1]]*1.25*1.14</f>
        <v>721.13193749999846</v>
      </c>
    </row>
    <row r="55" spans="2:6" x14ac:dyDescent="0.2">
      <c r="B55" s="1" t="s">
        <v>64</v>
      </c>
      <c r="C55" s="5">
        <v>539.78699999999901</v>
      </c>
      <c r="D55" s="19" t="s">
        <v>17</v>
      </c>
      <c r="E55" s="5">
        <v>0</v>
      </c>
      <c r="F55" s="5">
        <f>Table1[[#This Row],[Column1]]*1.25*1.14</f>
        <v>769.19647499999849</v>
      </c>
    </row>
    <row r="56" spans="2:6" x14ac:dyDescent="0.2">
      <c r="B56" s="1" t="s">
        <v>65</v>
      </c>
      <c r="C56" s="5">
        <v>573.52800000000002</v>
      </c>
      <c r="D56" s="19" t="s">
        <v>17</v>
      </c>
      <c r="E56" s="5">
        <v>0</v>
      </c>
      <c r="F56" s="5">
        <f>Table1[[#This Row],[Column1]]*1.25*1.14</f>
        <v>817.27740000000006</v>
      </c>
    </row>
    <row r="57" spans="2:6" x14ac:dyDescent="0.2">
      <c r="B57" s="1" t="s">
        <v>66</v>
      </c>
      <c r="C57" s="5">
        <v>607.26899999999898</v>
      </c>
      <c r="D57" s="19" t="s">
        <v>17</v>
      </c>
      <c r="E57" s="5">
        <v>0</v>
      </c>
      <c r="F57" s="5">
        <f>Table1[[#This Row],[Column1]]*1.25*1.14</f>
        <v>865.35832499999844</v>
      </c>
    </row>
    <row r="58" spans="2:6" x14ac:dyDescent="0.2">
      <c r="B58" s="1" t="s">
        <v>67</v>
      </c>
      <c r="C58" s="5">
        <v>640.99849999999901</v>
      </c>
      <c r="D58" s="19" t="s">
        <v>17</v>
      </c>
      <c r="E58" s="5">
        <v>0</v>
      </c>
      <c r="F58" s="5">
        <f>Table1[[#This Row],[Column1]]*1.25*1.14</f>
        <v>913.42286249999847</v>
      </c>
    </row>
    <row r="59" spans="2:6" x14ac:dyDescent="0.2">
      <c r="B59" s="1" t="s">
        <v>39</v>
      </c>
      <c r="C59" s="5">
        <v>674.73950000000002</v>
      </c>
      <c r="D59" s="19" t="s">
        <v>17</v>
      </c>
      <c r="E59" s="5">
        <v>0</v>
      </c>
      <c r="F59" s="5">
        <f>Table1[[#This Row],[Column1]]*1.25*1.14</f>
        <v>961.50378749999993</v>
      </c>
    </row>
    <row r="60" spans="2:6" x14ac:dyDescent="0.2">
      <c r="B60" s="1" t="s">
        <v>68</v>
      </c>
      <c r="C60" s="5">
        <v>843.42149999999901</v>
      </c>
      <c r="D60" s="19" t="s">
        <v>17</v>
      </c>
      <c r="E60" s="5">
        <v>0</v>
      </c>
      <c r="F60" s="5">
        <f>Table1[[#This Row],[Column1]]*1.25*1.14</f>
        <v>1201.8756374999984</v>
      </c>
    </row>
    <row r="61" spans="2:6" x14ac:dyDescent="0.2">
      <c r="B61" s="1" t="s">
        <v>70</v>
      </c>
      <c r="C61" s="5">
        <v>1012.11499999999</v>
      </c>
      <c r="D61" s="19" t="s">
        <v>17</v>
      </c>
      <c r="E61" s="5">
        <v>0</v>
      </c>
      <c r="F61" s="5">
        <f>Table1[[#This Row],[Column1]]*1.25*1.14</f>
        <v>1442.2638749999855</v>
      </c>
    </row>
    <row r="62" spans="2:6" x14ac:dyDescent="0.2">
      <c r="B62" s="1" t="s">
        <v>72</v>
      </c>
      <c r="C62" s="5">
        <v>1180.79699999999</v>
      </c>
      <c r="D62" s="19" t="s">
        <v>17</v>
      </c>
      <c r="E62" s="5">
        <v>0</v>
      </c>
      <c r="F62" s="5">
        <f>Table1[[#This Row],[Column1]]*1.25*1.14</f>
        <v>1682.6357249999855</v>
      </c>
    </row>
    <row r="63" spans="2:6" x14ac:dyDescent="0.2">
      <c r="B63" s="1" t="s">
        <v>82</v>
      </c>
      <c r="C63" s="5">
        <v>1349.479</v>
      </c>
      <c r="D63" s="19" t="s">
        <v>17</v>
      </c>
      <c r="E63" s="5">
        <v>0</v>
      </c>
      <c r="F63" s="5">
        <f>Table1[[#This Row],[Column1]]*1.25*1.14</f>
        <v>1923.0075749999999</v>
      </c>
    </row>
    <row r="64" spans="2:6" x14ac:dyDescent="0.2">
      <c r="B64" s="1" t="s">
        <v>75</v>
      </c>
      <c r="C64" s="5">
        <v>1518.34499999999</v>
      </c>
      <c r="D64" s="19" t="s">
        <v>17</v>
      </c>
      <c r="E64" s="5">
        <v>0</v>
      </c>
      <c r="F64" s="5">
        <f>Table1[[#This Row],[Column1]]*1.25*1.14</f>
        <v>2163.6416249999857</v>
      </c>
    </row>
    <row r="65" spans="2:6" x14ac:dyDescent="0.2">
      <c r="B65" s="1" t="s">
        <v>77</v>
      </c>
      <c r="C65" s="5">
        <v>1687.05</v>
      </c>
      <c r="D65" s="19" t="s">
        <v>17</v>
      </c>
      <c r="E65" s="5">
        <v>0</v>
      </c>
      <c r="F65" s="5">
        <f>Table1[[#This Row],[Column1]]*1.25*1.14</f>
        <v>2404.0462499999999</v>
      </c>
    </row>
    <row r="66" spans="2:6" x14ac:dyDescent="0.2">
      <c r="B66" s="1" t="s">
        <v>81</v>
      </c>
      <c r="C66" s="5">
        <v>1855.6859999999999</v>
      </c>
      <c r="D66" s="19" t="s">
        <v>17</v>
      </c>
      <c r="E66" s="5">
        <v>0</v>
      </c>
      <c r="F66" s="5">
        <f>Table1[[#This Row],[Column1]]*1.25*1.14</f>
        <v>2644.3525500000001</v>
      </c>
    </row>
    <row r="67" spans="2:6" x14ac:dyDescent="0.2">
      <c r="B67" s="1" t="s">
        <v>79</v>
      </c>
      <c r="C67" s="5">
        <v>2024.46</v>
      </c>
      <c r="D67" s="19" t="s">
        <v>17</v>
      </c>
      <c r="E67" s="5">
        <v>0</v>
      </c>
      <c r="F67" s="5">
        <f>Table1[[#This Row],[Column1]]*1.25*1.14</f>
        <v>2884.8554999999997</v>
      </c>
    </row>
    <row r="68" spans="2:6" ht="15.75" x14ac:dyDescent="0.25">
      <c r="B68" s="2"/>
      <c r="E68" s="5"/>
      <c r="F68" s="5"/>
    </row>
    <row r="69" spans="2:6" x14ac:dyDescent="0.2">
      <c r="B69" s="1" t="s">
        <v>32</v>
      </c>
      <c r="C69" s="5">
        <v>40.376499999999901</v>
      </c>
      <c r="D69" s="19" t="s">
        <v>17</v>
      </c>
      <c r="E69" s="5">
        <v>0</v>
      </c>
      <c r="F69" s="5">
        <f>Table1[[#This Row],[Column1]]*1.25*1.14</f>
        <v>57.536512499999859</v>
      </c>
    </row>
    <row r="70" spans="2:6" x14ac:dyDescent="0.2">
      <c r="B70" s="1" t="s">
        <v>27</v>
      </c>
      <c r="C70" s="5">
        <v>74.703999999999994</v>
      </c>
      <c r="D70" s="19" t="s">
        <v>17</v>
      </c>
      <c r="E70" s="5">
        <v>0</v>
      </c>
      <c r="F70" s="5">
        <f>Table1[[#This Row],[Column1]]*1.25*1.14</f>
        <v>106.45319999999998</v>
      </c>
    </row>
    <row r="71" spans="2:6" x14ac:dyDescent="0.2">
      <c r="B71" s="1" t="s">
        <v>28</v>
      </c>
      <c r="C71" s="5">
        <v>109.03149999999999</v>
      </c>
      <c r="D71" s="19" t="s">
        <v>17</v>
      </c>
      <c r="E71" s="5">
        <v>0</v>
      </c>
      <c r="F71" s="5">
        <f>Table1[[#This Row],[Column1]]*1.25*1.14</f>
        <v>155.3698875</v>
      </c>
    </row>
    <row r="72" spans="2:6" x14ac:dyDescent="0.2">
      <c r="B72" s="1" t="s">
        <v>44</v>
      </c>
      <c r="C72" s="5">
        <v>143.3475</v>
      </c>
      <c r="D72" s="19" t="s">
        <v>17</v>
      </c>
      <c r="E72" s="5">
        <v>0</v>
      </c>
      <c r="F72" s="5">
        <f>Table1[[#This Row],[Column1]]*1.25*1.14</f>
        <v>204.27018749999996</v>
      </c>
    </row>
    <row r="73" spans="2:6" x14ac:dyDescent="0.2">
      <c r="B73" s="1" t="s">
        <v>29</v>
      </c>
      <c r="C73" s="5">
        <v>177.67499999999899</v>
      </c>
      <c r="D73" s="19" t="s">
        <v>17</v>
      </c>
      <c r="E73" s="5">
        <v>0</v>
      </c>
      <c r="F73" s="5">
        <f>Table1[[#This Row],[Column1]]*1.25*1.14</f>
        <v>253.18687499999857</v>
      </c>
    </row>
    <row r="74" spans="2:6" x14ac:dyDescent="0.2">
      <c r="B74" s="1" t="s">
        <v>45</v>
      </c>
      <c r="C74" s="5">
        <v>212.002499999999</v>
      </c>
      <c r="D74" s="19" t="s">
        <v>17</v>
      </c>
      <c r="E74" s="5">
        <v>0</v>
      </c>
      <c r="F74" s="5">
        <f>Table1[[#This Row],[Column1]]*1.25*1.14</f>
        <v>302.10356249999859</v>
      </c>
    </row>
    <row r="75" spans="2:6" x14ac:dyDescent="0.2">
      <c r="B75" s="1" t="s">
        <v>30</v>
      </c>
      <c r="C75" s="5">
        <v>246.31849999999901</v>
      </c>
      <c r="D75" s="19" t="s">
        <v>17</v>
      </c>
      <c r="E75" s="5">
        <v>0</v>
      </c>
      <c r="F75" s="5">
        <f>Table1[[#This Row],[Column1]]*1.25*1.14</f>
        <v>351.00386249999855</v>
      </c>
    </row>
    <row r="76" spans="2:6" x14ac:dyDescent="0.2">
      <c r="B76" s="1" t="s">
        <v>46</v>
      </c>
      <c r="C76" s="5">
        <v>280.64599999999899</v>
      </c>
      <c r="D76" s="19" t="s">
        <v>17</v>
      </c>
      <c r="E76" s="5">
        <v>0</v>
      </c>
      <c r="F76" s="5">
        <f>Table1[[#This Row],[Column1]]*1.25*1.14</f>
        <v>399.92054999999857</v>
      </c>
    </row>
    <row r="77" spans="2:6" x14ac:dyDescent="0.2">
      <c r="B77" s="1" t="s">
        <v>47</v>
      </c>
      <c r="C77" s="5">
        <v>314.97349999999898</v>
      </c>
      <c r="D77" s="19" t="s">
        <v>17</v>
      </c>
      <c r="E77" s="5">
        <v>0</v>
      </c>
      <c r="F77" s="5">
        <f>Table1[[#This Row],[Column1]]*1.25*1.14</f>
        <v>448.83723749999848</v>
      </c>
    </row>
    <row r="78" spans="2:6" x14ac:dyDescent="0.2">
      <c r="B78" s="1" t="s">
        <v>31</v>
      </c>
      <c r="C78" s="5">
        <v>349.28949999999998</v>
      </c>
      <c r="D78" s="19" t="s">
        <v>17</v>
      </c>
      <c r="E78" s="5">
        <v>0</v>
      </c>
      <c r="F78" s="5">
        <f>Table1[[#This Row],[Column1]]*1.25*1.14</f>
        <v>497.73753749999992</v>
      </c>
    </row>
    <row r="79" spans="2:6" x14ac:dyDescent="0.2">
      <c r="B79" s="1" t="s">
        <v>48</v>
      </c>
      <c r="C79" s="5">
        <v>383.616999999999</v>
      </c>
      <c r="D79" s="19" t="s">
        <v>17</v>
      </c>
      <c r="E79" s="5">
        <v>0</v>
      </c>
      <c r="F79" s="5">
        <f>Table1[[#This Row],[Column1]]*1.25*1.14</f>
        <v>546.65422499999852</v>
      </c>
    </row>
    <row r="80" spans="2:6" x14ac:dyDescent="0.2">
      <c r="B80" s="1" t="s">
        <v>49</v>
      </c>
      <c r="C80" s="5">
        <v>417.94449999999898</v>
      </c>
      <c r="D80" s="19" t="s">
        <v>17</v>
      </c>
      <c r="E80" s="5">
        <v>0</v>
      </c>
      <c r="F80" s="5">
        <f>Table1[[#This Row],[Column1]]*1.25*1.14</f>
        <v>595.57091249999849</v>
      </c>
    </row>
    <row r="81" spans="2:6" x14ac:dyDescent="0.2">
      <c r="B81" s="1" t="s">
        <v>50</v>
      </c>
      <c r="C81" s="5">
        <v>452.26049999999901</v>
      </c>
      <c r="D81" s="19" t="s">
        <v>17</v>
      </c>
      <c r="E81" s="5">
        <v>0</v>
      </c>
      <c r="F81" s="5">
        <f>Table1[[#This Row],[Column1]]*1.25*1.14</f>
        <v>644.47121249999861</v>
      </c>
    </row>
    <row r="82" spans="2:6" x14ac:dyDescent="0.2">
      <c r="B82" s="1" t="s">
        <v>51</v>
      </c>
      <c r="C82" s="5">
        <v>486.587999999999</v>
      </c>
      <c r="D82" s="19" t="s">
        <v>17</v>
      </c>
      <c r="E82" s="5">
        <v>0</v>
      </c>
      <c r="F82" s="5">
        <f>Table1[[#This Row],[Column1]]*1.25*1.14</f>
        <v>693.38789999999858</v>
      </c>
    </row>
    <row r="83" spans="2:6" x14ac:dyDescent="0.2">
      <c r="B83" s="1" t="s">
        <v>40</v>
      </c>
      <c r="C83" s="5">
        <v>520.91549999999995</v>
      </c>
      <c r="D83" s="19" t="s">
        <v>17</v>
      </c>
      <c r="E83" s="5">
        <v>0</v>
      </c>
      <c r="F83" s="5">
        <f>Table1[[#This Row],[Column1]]*1.25*1.14</f>
        <v>742.30458749999991</v>
      </c>
    </row>
    <row r="84" spans="2:6" x14ac:dyDescent="0.2">
      <c r="B84" s="1" t="s">
        <v>52</v>
      </c>
      <c r="C84" s="5">
        <v>555.23149999999998</v>
      </c>
      <c r="D84" s="19" t="s">
        <v>17</v>
      </c>
      <c r="E84" s="5">
        <v>0</v>
      </c>
      <c r="F84" s="5">
        <f>Table1[[#This Row],[Column1]]*1.25*1.14</f>
        <v>791.20488749999993</v>
      </c>
    </row>
    <row r="85" spans="2:6" x14ac:dyDescent="0.2">
      <c r="B85" s="1" t="s">
        <v>53</v>
      </c>
      <c r="C85" s="5">
        <v>589.55899999999997</v>
      </c>
      <c r="D85" s="19" t="s">
        <v>17</v>
      </c>
      <c r="E85" s="5">
        <v>0</v>
      </c>
      <c r="F85" s="5">
        <f>Table1[[#This Row],[Column1]]*1.25*1.14</f>
        <v>840.12157499999989</v>
      </c>
    </row>
    <row r="86" spans="2:6" x14ac:dyDescent="0.2">
      <c r="B86" s="1" t="s">
        <v>54</v>
      </c>
      <c r="C86" s="5">
        <v>623.88649999999996</v>
      </c>
      <c r="D86" s="19" t="s">
        <v>17</v>
      </c>
      <c r="E86" s="5">
        <v>0</v>
      </c>
      <c r="F86" s="5">
        <f>Table1[[#This Row],[Column1]]*1.25*1.14</f>
        <v>889.03826249999986</v>
      </c>
    </row>
    <row r="87" spans="2:6" x14ac:dyDescent="0.2">
      <c r="B87" s="1" t="s">
        <v>55</v>
      </c>
      <c r="C87" s="5">
        <v>658.20249999999999</v>
      </c>
      <c r="D87" s="19" t="s">
        <v>17</v>
      </c>
      <c r="E87" s="5">
        <v>0</v>
      </c>
      <c r="F87" s="5">
        <f>Table1[[#This Row],[Column1]]*1.25*1.14</f>
        <v>937.93856249999988</v>
      </c>
    </row>
    <row r="88" spans="2:6" x14ac:dyDescent="0.2">
      <c r="B88" s="1" t="s">
        <v>33</v>
      </c>
      <c r="C88" s="5">
        <v>692.53</v>
      </c>
      <c r="D88" s="19" t="s">
        <v>17</v>
      </c>
      <c r="E88" s="5">
        <v>0</v>
      </c>
      <c r="F88" s="5">
        <f>Table1[[#This Row],[Column1]]*1.25*1.14</f>
        <v>986.85524999999984</v>
      </c>
    </row>
    <row r="89" spans="2:6" x14ac:dyDescent="0.2">
      <c r="B89" s="1" t="s">
        <v>69</v>
      </c>
      <c r="C89" s="5">
        <v>864.14449999999897</v>
      </c>
      <c r="D89" s="19" t="s">
        <v>17</v>
      </c>
      <c r="E89" s="5">
        <v>0</v>
      </c>
      <c r="F89" s="5">
        <f>Table1[[#This Row],[Column1]]*1.25*1.14</f>
        <v>1231.4059124999983</v>
      </c>
    </row>
    <row r="90" spans="2:6" x14ac:dyDescent="0.2">
      <c r="B90" s="1" t="s">
        <v>71</v>
      </c>
      <c r="C90" s="5">
        <v>1035.7704999999901</v>
      </c>
      <c r="D90" s="19" t="s">
        <v>17</v>
      </c>
      <c r="E90" s="5">
        <v>0</v>
      </c>
      <c r="F90" s="5">
        <f>Table1[[#This Row],[Column1]]*1.25*1.14</f>
        <v>1475.9729624999857</v>
      </c>
    </row>
    <row r="91" spans="2:6" x14ac:dyDescent="0.2">
      <c r="B91" s="1" t="s">
        <v>73</v>
      </c>
      <c r="C91" s="5">
        <v>1207.385</v>
      </c>
      <c r="D91" s="19" t="s">
        <v>17</v>
      </c>
      <c r="E91" s="5">
        <v>0</v>
      </c>
      <c r="F91" s="5">
        <f>Table1[[#This Row],[Column1]]*1.25*1.14</f>
        <v>1720.5236249999998</v>
      </c>
    </row>
    <row r="92" spans="2:6" x14ac:dyDescent="0.2">
      <c r="B92" s="1" t="s">
        <v>74</v>
      </c>
      <c r="C92" s="5">
        <v>1378.9994999999999</v>
      </c>
      <c r="D92" s="19" t="s">
        <v>17</v>
      </c>
      <c r="E92" s="5">
        <v>0</v>
      </c>
      <c r="F92" s="5">
        <f>Table1[[#This Row],[Column1]]*1.25*1.14</f>
        <v>1965.0742874999996</v>
      </c>
    </row>
    <row r="93" spans="2:6" x14ac:dyDescent="0.2">
      <c r="B93" s="1" t="s">
        <v>76</v>
      </c>
      <c r="C93" s="5">
        <v>1529.26999999999</v>
      </c>
      <c r="D93" s="19" t="s">
        <v>17</v>
      </c>
      <c r="E93" s="5">
        <v>0</v>
      </c>
      <c r="F93" s="5">
        <f>Table1[[#This Row],[Column1]]*1.25*1.14</f>
        <v>2179.2097499999854</v>
      </c>
    </row>
    <row r="94" spans="2:6" x14ac:dyDescent="0.2">
      <c r="B94" s="1" t="s">
        <v>78</v>
      </c>
      <c r="C94" s="5">
        <v>1697.9749999999999</v>
      </c>
      <c r="D94" s="19" t="s">
        <v>17</v>
      </c>
      <c r="E94" s="5">
        <v>0</v>
      </c>
      <c r="F94" s="5">
        <f>Table1[[#This Row],[Column1]]*1.25*1.14</f>
        <v>2419.6143749999997</v>
      </c>
    </row>
    <row r="95" spans="2:6" x14ac:dyDescent="0.2">
      <c r="B95" s="1" t="s">
        <v>80</v>
      </c>
      <c r="C95" s="5">
        <v>2035.385</v>
      </c>
      <c r="D95" s="19" t="s">
        <v>17</v>
      </c>
      <c r="E95" s="5">
        <v>0</v>
      </c>
      <c r="F95" s="5">
        <f>Table1[[#This Row],[Column1]]*1.25*1.14</f>
        <v>2900.4236249999994</v>
      </c>
    </row>
    <row r="96" spans="2:6" x14ac:dyDescent="0.2">
      <c r="E96" s="5"/>
      <c r="F96" s="5"/>
    </row>
    <row r="97" spans="2:6" ht="15.75" x14ac:dyDescent="0.25">
      <c r="B97" s="2" t="s">
        <v>83</v>
      </c>
      <c r="E97" s="5"/>
      <c r="F97" s="5"/>
    </row>
    <row r="98" spans="2:6" x14ac:dyDescent="0.2">
      <c r="B98" s="1" t="s">
        <v>34</v>
      </c>
      <c r="C98" s="5">
        <v>63.249999999999901</v>
      </c>
      <c r="D98" s="19" t="s">
        <v>17</v>
      </c>
      <c r="E98" s="5">
        <v>0</v>
      </c>
      <c r="F98" s="5">
        <f>Table1[[#This Row],[Column1]]*1.25*1.14</f>
        <v>90.131249999999852</v>
      </c>
    </row>
    <row r="99" spans="2:6" x14ac:dyDescent="0.2">
      <c r="B99" s="1" t="s">
        <v>35</v>
      </c>
      <c r="C99" s="5">
        <v>121.32499999999899</v>
      </c>
      <c r="D99" s="19" t="s">
        <v>17</v>
      </c>
      <c r="E99" s="5">
        <v>0</v>
      </c>
      <c r="F99" s="5">
        <f>Table1[[#This Row],[Column1]]*1.25*1.14</f>
        <v>172.88812499999855</v>
      </c>
    </row>
    <row r="100" spans="2:6" x14ac:dyDescent="0.2">
      <c r="B100" s="1" t="s">
        <v>36</v>
      </c>
      <c r="C100" s="5">
        <v>175.70849999999999</v>
      </c>
      <c r="D100" s="19" t="s">
        <v>17</v>
      </c>
      <c r="E100" s="5">
        <v>0</v>
      </c>
      <c r="F100" s="5">
        <f>Table1[[#This Row],[Column1]]*1.25*1.14</f>
        <v>250.38461249999995</v>
      </c>
    </row>
    <row r="101" spans="2:6" x14ac:dyDescent="0.2">
      <c r="B101" s="1" t="s">
        <v>56</v>
      </c>
      <c r="C101" s="5">
        <v>229.7355</v>
      </c>
      <c r="D101" s="19" t="s">
        <v>17</v>
      </c>
      <c r="E101" s="5">
        <v>0</v>
      </c>
      <c r="F101" s="5">
        <f>Table1[[#This Row],[Column1]]*1.25*1.14</f>
        <v>327.3730875</v>
      </c>
    </row>
    <row r="102" spans="2:6" x14ac:dyDescent="0.2">
      <c r="B102" s="1" t="s">
        <v>42</v>
      </c>
      <c r="C102" s="5">
        <v>282.888499999999</v>
      </c>
      <c r="D102" s="19" t="s">
        <v>17</v>
      </c>
      <c r="E102" s="5">
        <v>0</v>
      </c>
      <c r="F102" s="5">
        <f>Table1[[#This Row],[Column1]]*1.25*1.14</f>
        <v>403.11611249999856</v>
      </c>
    </row>
    <row r="103" spans="2:6" x14ac:dyDescent="0.2">
      <c r="B103" s="1" t="s">
        <v>57</v>
      </c>
      <c r="C103" s="5">
        <v>336.823499999999</v>
      </c>
      <c r="D103" s="19" t="s">
        <v>17</v>
      </c>
      <c r="E103" s="5">
        <v>0</v>
      </c>
      <c r="F103" s="5">
        <f>Table1[[#This Row],[Column1]]*1.25*1.14</f>
        <v>479.97348749999855</v>
      </c>
    </row>
    <row r="104" spans="2:6" x14ac:dyDescent="0.2">
      <c r="B104" s="1" t="s">
        <v>37</v>
      </c>
      <c r="C104" s="5">
        <v>374.9</v>
      </c>
      <c r="D104" s="19" t="s">
        <v>17</v>
      </c>
      <c r="E104" s="5">
        <v>0</v>
      </c>
      <c r="F104" s="5">
        <f>Table1[[#This Row],[Column1]]*1.25*1.14</f>
        <v>534.23249999999996</v>
      </c>
    </row>
    <row r="105" spans="2:6" x14ac:dyDescent="0.2">
      <c r="B105" s="1" t="s">
        <v>58</v>
      </c>
      <c r="C105" s="5">
        <v>427.79999999999899</v>
      </c>
      <c r="D105" s="19" t="s">
        <v>17</v>
      </c>
      <c r="E105" s="5">
        <v>0</v>
      </c>
      <c r="F105" s="5">
        <f>Table1[[#This Row],[Column1]]*1.25*1.14</f>
        <v>609.61499999999853</v>
      </c>
    </row>
    <row r="106" spans="2:6" x14ac:dyDescent="0.2">
      <c r="B106" s="1" t="s">
        <v>59</v>
      </c>
      <c r="C106" s="5">
        <v>479.54999999999899</v>
      </c>
      <c r="D106" s="19" t="s">
        <v>17</v>
      </c>
      <c r="E106" s="5">
        <v>0</v>
      </c>
      <c r="F106" s="5">
        <f>Table1[[#This Row],[Column1]]*1.25*1.14</f>
        <v>683.35874999999851</v>
      </c>
    </row>
    <row r="107" spans="2:6" x14ac:dyDescent="0.2">
      <c r="B107" s="1" t="s">
        <v>38</v>
      </c>
      <c r="C107" s="5">
        <v>531.29999999999995</v>
      </c>
      <c r="D107" s="19" t="s">
        <v>17</v>
      </c>
      <c r="E107" s="5">
        <v>0</v>
      </c>
      <c r="F107" s="5">
        <f>Table1[[#This Row],[Column1]]*1.25*1.14</f>
        <v>757.10249999999996</v>
      </c>
    </row>
    <row r="108" spans="2:6" x14ac:dyDescent="0.2">
      <c r="B108" s="1" t="s">
        <v>60</v>
      </c>
      <c r="C108" s="5">
        <v>583.04999999999995</v>
      </c>
      <c r="D108" s="19" t="s">
        <v>17</v>
      </c>
      <c r="E108" s="5">
        <v>0</v>
      </c>
      <c r="F108" s="5">
        <f>Table1[[#This Row],[Column1]]*1.25*1.14</f>
        <v>830.84624999999994</v>
      </c>
    </row>
    <row r="109" spans="2:6" x14ac:dyDescent="0.2">
      <c r="B109" s="1" t="s">
        <v>61</v>
      </c>
      <c r="C109" s="5">
        <v>635.94999999999902</v>
      </c>
      <c r="D109" s="19" t="s">
        <v>17</v>
      </c>
      <c r="E109" s="5">
        <v>0</v>
      </c>
      <c r="F109" s="5">
        <f>Table1[[#This Row],[Column1]]*1.25*1.14</f>
        <v>906.22874999999851</v>
      </c>
    </row>
    <row r="110" spans="2:6" x14ac:dyDescent="0.2">
      <c r="B110" s="1" t="s">
        <v>62</v>
      </c>
      <c r="C110" s="5">
        <v>684.25</v>
      </c>
      <c r="D110" s="19" t="s">
        <v>17</v>
      </c>
      <c r="E110" s="5">
        <v>0</v>
      </c>
      <c r="F110" s="5">
        <f>Table1[[#This Row],[Column1]]*1.25*1.14</f>
        <v>975.05624999999986</v>
      </c>
    </row>
    <row r="111" spans="2:6" x14ac:dyDescent="0.2">
      <c r="B111" s="1" t="s">
        <v>63</v>
      </c>
      <c r="C111" s="5">
        <v>736</v>
      </c>
      <c r="D111" s="19" t="s">
        <v>17</v>
      </c>
      <c r="E111" s="5">
        <v>0</v>
      </c>
      <c r="F111" s="5">
        <f>Table1[[#This Row],[Column1]]*1.25*1.14</f>
        <v>1048.8</v>
      </c>
    </row>
    <row r="112" spans="2:6" x14ac:dyDescent="0.2">
      <c r="B112" s="1" t="s">
        <v>41</v>
      </c>
      <c r="C112" s="5">
        <v>787.74999999999898</v>
      </c>
      <c r="D112" s="19" t="s">
        <v>17</v>
      </c>
      <c r="E112" s="5">
        <v>0</v>
      </c>
      <c r="F112" s="5">
        <f>Table1[[#This Row],[Column1]]*1.25*1.14</f>
        <v>1122.5437499999985</v>
      </c>
    </row>
    <row r="113" spans="2:6" x14ac:dyDescent="0.2">
      <c r="B113" s="1" t="s">
        <v>64</v>
      </c>
      <c r="C113" s="5">
        <v>850.99999999999898</v>
      </c>
      <c r="D113" s="19" t="s">
        <v>17</v>
      </c>
      <c r="E113" s="5">
        <v>0</v>
      </c>
      <c r="F113" s="5">
        <f>Table1[[#This Row],[Column1]]*1.25*1.14</f>
        <v>1212.6749999999984</v>
      </c>
    </row>
    <row r="114" spans="2:6" x14ac:dyDescent="0.2">
      <c r="B114" s="1" t="s">
        <v>65</v>
      </c>
      <c r="C114" s="5">
        <v>902.74999999999898</v>
      </c>
      <c r="D114" s="19" t="s">
        <v>17</v>
      </c>
      <c r="E114" s="5">
        <v>0</v>
      </c>
      <c r="F114" s="5">
        <f>Table1[[#This Row],[Column1]]*1.25*1.14</f>
        <v>1286.4187499999982</v>
      </c>
    </row>
    <row r="115" spans="2:6" x14ac:dyDescent="0.2">
      <c r="B115" s="1" t="s">
        <v>66</v>
      </c>
      <c r="C115" s="5">
        <v>925.74999999999898</v>
      </c>
      <c r="D115" s="19" t="s">
        <v>17</v>
      </c>
      <c r="E115" s="5">
        <v>0</v>
      </c>
      <c r="F115" s="5">
        <f>Table1[[#This Row],[Column1]]*1.25*1.14</f>
        <v>1319.1937499999983</v>
      </c>
    </row>
    <row r="116" spans="2:6" x14ac:dyDescent="0.2">
      <c r="B116" s="1" t="s">
        <v>67</v>
      </c>
      <c r="C116" s="5">
        <v>971.74999999999898</v>
      </c>
      <c r="D116" s="19" t="s">
        <v>17</v>
      </c>
      <c r="E116" s="5">
        <v>0</v>
      </c>
      <c r="F116" s="5">
        <f>Table1[[#This Row],[Column1]]*1.25*1.14</f>
        <v>1384.7437499999983</v>
      </c>
    </row>
    <row r="117" spans="2:6" x14ac:dyDescent="0.2">
      <c r="B117" s="1" t="s">
        <v>39</v>
      </c>
      <c r="C117" s="5">
        <v>990.15</v>
      </c>
      <c r="D117" s="19" t="s">
        <v>17</v>
      </c>
      <c r="E117" s="5">
        <v>0</v>
      </c>
      <c r="F117" s="5">
        <f>Table1[[#This Row],[Column1]]*1.25*1.14</f>
        <v>1410.9637499999999</v>
      </c>
    </row>
    <row r="118" spans="2:6" ht="15.75" x14ac:dyDescent="0.25">
      <c r="B118" s="2"/>
      <c r="E118" s="5"/>
      <c r="F118" s="5"/>
    </row>
    <row r="119" spans="2:6" x14ac:dyDescent="0.2">
      <c r="B119" s="1" t="s">
        <v>32</v>
      </c>
      <c r="C119" s="5">
        <v>78.199999999999903</v>
      </c>
      <c r="D119" s="19" t="s">
        <v>17</v>
      </c>
      <c r="E119" s="5">
        <v>0</v>
      </c>
      <c r="F119" s="5">
        <f>Table1[[#This Row],[Column1]]*1.25*1.14</f>
        <v>111.43499999999986</v>
      </c>
    </row>
    <row r="120" spans="2:6" x14ac:dyDescent="0.2">
      <c r="B120" s="1" t="s">
        <v>27</v>
      </c>
      <c r="C120" s="5">
        <v>141.44999999999999</v>
      </c>
      <c r="D120" s="19" t="s">
        <v>17</v>
      </c>
      <c r="E120" s="5">
        <v>0</v>
      </c>
      <c r="F120" s="5">
        <f>Table1[[#This Row],[Column1]]*1.25*1.14</f>
        <v>201.56625</v>
      </c>
    </row>
    <row r="121" spans="2:6" x14ac:dyDescent="0.2">
      <c r="B121" s="1" t="s">
        <v>28</v>
      </c>
      <c r="C121" s="5">
        <v>197.79999999999899</v>
      </c>
      <c r="D121" s="19" t="s">
        <v>17</v>
      </c>
      <c r="E121" s="5">
        <v>0</v>
      </c>
      <c r="F121" s="5">
        <f>Table1[[#This Row],[Column1]]*1.25*1.14</f>
        <v>281.86499999999853</v>
      </c>
    </row>
    <row r="122" spans="2:6" x14ac:dyDescent="0.2">
      <c r="B122" s="1" t="s">
        <v>44</v>
      </c>
      <c r="C122" s="5">
        <v>251.85</v>
      </c>
      <c r="D122" s="19" t="s">
        <v>17</v>
      </c>
      <c r="E122" s="5">
        <v>0</v>
      </c>
      <c r="F122" s="5">
        <f>Table1[[#This Row],[Column1]]*1.25*1.14</f>
        <v>358.88624999999996</v>
      </c>
    </row>
    <row r="123" spans="2:6" x14ac:dyDescent="0.2">
      <c r="B123" s="1" t="s">
        <v>29</v>
      </c>
      <c r="C123" s="5">
        <v>308.2</v>
      </c>
      <c r="D123" s="19" t="s">
        <v>17</v>
      </c>
      <c r="E123" s="5">
        <v>0</v>
      </c>
      <c r="F123" s="5">
        <f>Table1[[#This Row],[Column1]]*1.25*1.14</f>
        <v>439.18499999999995</v>
      </c>
    </row>
    <row r="124" spans="2:6" x14ac:dyDescent="0.2">
      <c r="B124" s="1" t="s">
        <v>45</v>
      </c>
      <c r="C124" s="5">
        <v>362.25</v>
      </c>
      <c r="D124" s="19" t="s">
        <v>17</v>
      </c>
      <c r="E124" s="5">
        <v>0</v>
      </c>
      <c r="F124" s="5">
        <f>Table1[[#This Row],[Column1]]*1.25*1.14</f>
        <v>516.20624999999995</v>
      </c>
    </row>
    <row r="125" spans="2:6" x14ac:dyDescent="0.2">
      <c r="B125" s="1" t="s">
        <v>30</v>
      </c>
      <c r="C125" s="5">
        <v>404.79999999999899</v>
      </c>
      <c r="D125" s="19" t="s">
        <v>17</v>
      </c>
      <c r="E125" s="5">
        <v>0</v>
      </c>
      <c r="F125" s="5">
        <f>Table1[[#This Row],[Column1]]*1.25*1.14</f>
        <v>576.83999999999855</v>
      </c>
    </row>
    <row r="126" spans="2:6" x14ac:dyDescent="0.2">
      <c r="B126" s="1" t="s">
        <v>46</v>
      </c>
      <c r="C126" s="5">
        <v>457.7</v>
      </c>
      <c r="D126" s="19" t="s">
        <v>17</v>
      </c>
      <c r="E126" s="5">
        <v>0</v>
      </c>
      <c r="F126" s="5">
        <f>Table1[[#This Row],[Column1]]*1.25*1.14</f>
        <v>652.22249999999997</v>
      </c>
    </row>
    <row r="127" spans="2:6" x14ac:dyDescent="0.2">
      <c r="B127" s="1" t="s">
        <v>47</v>
      </c>
      <c r="C127" s="5">
        <v>509.45</v>
      </c>
      <c r="D127" s="19" t="s">
        <v>17</v>
      </c>
      <c r="E127" s="5">
        <v>0</v>
      </c>
      <c r="F127" s="5">
        <f>Table1[[#This Row],[Column1]]*1.25*1.14</f>
        <v>725.96624999999995</v>
      </c>
    </row>
    <row r="128" spans="2:6" x14ac:dyDescent="0.2">
      <c r="B128" s="1" t="s">
        <v>31</v>
      </c>
      <c r="C128" s="5">
        <v>564.65</v>
      </c>
      <c r="D128" s="19" t="s">
        <v>17</v>
      </c>
      <c r="E128" s="5">
        <v>0</v>
      </c>
      <c r="F128" s="5">
        <f>Table1[[#This Row],[Column1]]*1.25*1.14</f>
        <v>804.62624999999991</v>
      </c>
    </row>
    <row r="129" spans="2:6" x14ac:dyDescent="0.2">
      <c r="B129" s="1" t="s">
        <v>48</v>
      </c>
      <c r="C129" s="5">
        <v>616.4</v>
      </c>
      <c r="D129" s="19" t="s">
        <v>17</v>
      </c>
      <c r="E129" s="5">
        <v>0</v>
      </c>
      <c r="F129" s="5">
        <f>Table1[[#This Row],[Column1]]*1.25*1.14</f>
        <v>878.36999999999989</v>
      </c>
    </row>
    <row r="130" spans="2:6" x14ac:dyDescent="0.2">
      <c r="B130" s="1" t="s">
        <v>49</v>
      </c>
      <c r="C130" s="5">
        <v>669.3</v>
      </c>
      <c r="D130" s="19" t="s">
        <v>17</v>
      </c>
      <c r="E130" s="5">
        <v>0</v>
      </c>
      <c r="F130" s="5">
        <f>Table1[[#This Row],[Column1]]*1.25*1.14</f>
        <v>953.75249999999994</v>
      </c>
    </row>
    <row r="131" spans="2:6" x14ac:dyDescent="0.2">
      <c r="B131" s="1" t="s">
        <v>50</v>
      </c>
      <c r="C131" s="5">
        <v>721.05</v>
      </c>
      <c r="D131" s="19" t="s">
        <v>17</v>
      </c>
      <c r="E131" s="5">
        <v>0</v>
      </c>
      <c r="F131" s="5">
        <f>Table1[[#This Row],[Column1]]*1.25*1.14</f>
        <v>1027.4962499999999</v>
      </c>
    </row>
    <row r="132" spans="2:6" x14ac:dyDescent="0.2">
      <c r="B132" s="1" t="s">
        <v>51</v>
      </c>
      <c r="C132" s="5">
        <v>772.8</v>
      </c>
      <c r="D132" s="19" t="s">
        <v>17</v>
      </c>
      <c r="E132" s="5">
        <v>0</v>
      </c>
      <c r="F132" s="5">
        <f>Table1[[#This Row],[Column1]]*1.25*1.14</f>
        <v>1101.24</v>
      </c>
    </row>
    <row r="133" spans="2:6" x14ac:dyDescent="0.2">
      <c r="B133" s="1" t="s">
        <v>40</v>
      </c>
      <c r="C133" s="5">
        <v>824.55</v>
      </c>
      <c r="D133" s="19" t="s">
        <v>17</v>
      </c>
      <c r="E133" s="5">
        <v>0</v>
      </c>
      <c r="F133" s="5">
        <f>Table1[[#This Row],[Column1]]*1.25*1.14</f>
        <v>1174.9837499999999</v>
      </c>
    </row>
    <row r="134" spans="2:6" x14ac:dyDescent="0.2">
      <c r="B134" s="1" t="s">
        <v>52</v>
      </c>
      <c r="C134" s="5">
        <v>876.3</v>
      </c>
      <c r="D134" s="19" t="s">
        <v>17</v>
      </c>
      <c r="E134" s="5">
        <v>0</v>
      </c>
      <c r="F134" s="5">
        <f>Table1[[#This Row],[Column1]]*1.25*1.14</f>
        <v>1248.7275</v>
      </c>
    </row>
    <row r="135" spans="2:6" x14ac:dyDescent="0.2">
      <c r="B135" s="1" t="s">
        <v>53</v>
      </c>
      <c r="C135" s="5">
        <v>928.05</v>
      </c>
      <c r="D135" s="19" t="s">
        <v>17</v>
      </c>
      <c r="E135" s="5">
        <v>0</v>
      </c>
      <c r="F135" s="5">
        <f>Table1[[#This Row],[Column1]]*1.25*1.14</f>
        <v>1322.4712499999998</v>
      </c>
    </row>
    <row r="136" spans="2:6" x14ac:dyDescent="0.2">
      <c r="B136" s="1" t="s">
        <v>54</v>
      </c>
      <c r="C136" s="5">
        <v>974.05</v>
      </c>
      <c r="D136" s="19" t="s">
        <v>17</v>
      </c>
      <c r="E136" s="5">
        <v>0</v>
      </c>
      <c r="F136" s="5">
        <f>Table1[[#This Row],[Column1]]*1.25*1.14</f>
        <v>1388.0212499999998</v>
      </c>
    </row>
    <row r="137" spans="2:6" x14ac:dyDescent="0.2">
      <c r="B137" s="1" t="s">
        <v>55</v>
      </c>
      <c r="C137" s="5">
        <v>1020.05</v>
      </c>
      <c r="D137" s="19" t="s">
        <v>17</v>
      </c>
      <c r="E137" s="5">
        <v>0</v>
      </c>
      <c r="F137" s="5">
        <f>Table1[[#This Row],[Column1]]*1.25*1.14</f>
        <v>1453.57125</v>
      </c>
    </row>
    <row r="138" spans="2:6" x14ac:dyDescent="0.2">
      <c r="B138" s="1" t="s">
        <v>33</v>
      </c>
      <c r="C138" s="5">
        <v>1106.3</v>
      </c>
      <c r="D138" s="19" t="s">
        <v>17</v>
      </c>
      <c r="E138" s="5">
        <v>0</v>
      </c>
      <c r="F138" s="5">
        <f>Table1[[#This Row],[Column1]]*1.25*1.14</f>
        <v>1576.4775</v>
      </c>
    </row>
    <row r="139" spans="2:6" x14ac:dyDescent="0.2">
      <c r="C139" s="5"/>
      <c r="E139" s="5"/>
      <c r="F139" s="5"/>
    </row>
    <row r="140" spans="2:6" ht="15.75" x14ac:dyDescent="0.25">
      <c r="B140" s="2" t="s">
        <v>135</v>
      </c>
      <c r="E140" s="5"/>
      <c r="F140" s="5"/>
    </row>
    <row r="141" spans="2:6" x14ac:dyDescent="0.2">
      <c r="B141" s="1" t="s">
        <v>136</v>
      </c>
      <c r="C141" s="5">
        <v>823.4</v>
      </c>
      <c r="D141" s="19" t="s">
        <v>17</v>
      </c>
      <c r="E141" s="5">
        <v>0</v>
      </c>
      <c r="F141" s="5">
        <f>Table1[[#This Row],[Column1]]*1.25*1.14</f>
        <v>1173.3449999999998</v>
      </c>
    </row>
    <row r="142" spans="2:6" x14ac:dyDescent="0.2">
      <c r="B142" s="1" t="s">
        <v>137</v>
      </c>
      <c r="C142" s="5">
        <v>991.3</v>
      </c>
      <c r="D142" s="19" t="s">
        <v>17</v>
      </c>
      <c r="E142" s="5">
        <v>0</v>
      </c>
      <c r="F142" s="5">
        <f>Table1[[#This Row],[Column1]]*1.25*1.14</f>
        <v>1412.6025</v>
      </c>
    </row>
    <row r="143" spans="2:6" x14ac:dyDescent="0.2">
      <c r="B143" s="1" t="s">
        <v>138</v>
      </c>
      <c r="C143" s="5">
        <v>1150</v>
      </c>
      <c r="D143" s="19" t="s">
        <v>17</v>
      </c>
      <c r="E143" s="5">
        <v>0</v>
      </c>
      <c r="F143" s="5">
        <f>Table1[[#This Row],[Column1]]*1.25*1.14</f>
        <v>1638.7499999999998</v>
      </c>
    </row>
    <row r="144" spans="2:6" x14ac:dyDescent="0.2">
      <c r="B144" s="1" t="s">
        <v>139</v>
      </c>
      <c r="C144" s="5">
        <v>1494.99999999999</v>
      </c>
      <c r="D144" s="19" t="s">
        <v>17</v>
      </c>
      <c r="E144" s="5">
        <v>0</v>
      </c>
      <c r="F144" s="5">
        <f>Table1[[#This Row],[Column1]]*1.25*1.14</f>
        <v>2130.3749999999854</v>
      </c>
    </row>
    <row r="145" spans="2:6" x14ac:dyDescent="0.2">
      <c r="B145" s="1" t="s">
        <v>140</v>
      </c>
      <c r="C145" s="5">
        <v>1857.24999999999</v>
      </c>
      <c r="D145" s="19" t="s">
        <v>17</v>
      </c>
      <c r="E145" s="5">
        <v>0</v>
      </c>
      <c r="F145" s="5">
        <f>Table1[[#This Row],[Column1]]*1.25*1.14</f>
        <v>2646.5812499999852</v>
      </c>
    </row>
    <row r="146" spans="2:6" x14ac:dyDescent="0.2">
      <c r="C146" s="5"/>
      <c r="E146" s="5"/>
      <c r="F146" s="5"/>
    </row>
    <row r="147" spans="2:6" ht="15.75" x14ac:dyDescent="0.25">
      <c r="B147" s="2" t="s">
        <v>325</v>
      </c>
      <c r="E147" s="5"/>
      <c r="F147" s="5"/>
    </row>
    <row r="148" spans="2:6" x14ac:dyDescent="0.2">
      <c r="B148" s="1" t="s">
        <v>141</v>
      </c>
      <c r="C148" s="5">
        <v>149.5</v>
      </c>
      <c r="D148" s="19" t="s">
        <v>17</v>
      </c>
      <c r="E148" s="5">
        <v>0</v>
      </c>
      <c r="F148" s="5">
        <f>Table1[[#This Row],[Column1]]*1.25*1.14</f>
        <v>213.03749999999999</v>
      </c>
    </row>
    <row r="149" spans="2:6" x14ac:dyDescent="0.2">
      <c r="B149" s="1" t="s">
        <v>145</v>
      </c>
      <c r="C149" s="5">
        <v>156.39999999999901</v>
      </c>
      <c r="D149" s="19" t="s">
        <v>17</v>
      </c>
      <c r="E149" s="5">
        <v>0</v>
      </c>
      <c r="F149" s="5">
        <f>Table1[[#This Row],[Column1]]*1.25*1.14</f>
        <v>222.86999999999856</v>
      </c>
    </row>
    <row r="150" spans="2:6" x14ac:dyDescent="0.2">
      <c r="B150" s="1" t="s">
        <v>147</v>
      </c>
      <c r="C150" s="5">
        <v>324.29999999999899</v>
      </c>
      <c r="D150" s="19" t="s">
        <v>17</v>
      </c>
      <c r="E150" s="5">
        <v>0</v>
      </c>
      <c r="F150" s="5">
        <f>Table1[[#This Row],[Column1]]*1.25*1.14</f>
        <v>462.12749999999852</v>
      </c>
    </row>
    <row r="151" spans="2:6" x14ac:dyDescent="0.2">
      <c r="B151" s="1" t="s">
        <v>142</v>
      </c>
      <c r="C151" s="5">
        <v>518.18999999999903</v>
      </c>
      <c r="D151" s="19" t="s">
        <v>17</v>
      </c>
      <c r="E151" s="5">
        <v>0</v>
      </c>
      <c r="F151" s="5">
        <f>Table1[[#This Row],[Column1]]*1.25*1.14</f>
        <v>738.42074999999863</v>
      </c>
    </row>
    <row r="152" spans="2:6" x14ac:dyDescent="0.2">
      <c r="B152" s="1" t="s">
        <v>149</v>
      </c>
      <c r="C152" s="5">
        <v>1941.1654999999901</v>
      </c>
      <c r="D152" s="19" t="s">
        <v>17</v>
      </c>
      <c r="E152" s="5">
        <v>0</v>
      </c>
      <c r="F152" s="5">
        <f>Table1[[#This Row],[Column1]]*1.25*1.14</f>
        <v>2766.1608374999855</v>
      </c>
    </row>
    <row r="153" spans="2:6" x14ac:dyDescent="0.2">
      <c r="B153" s="1" t="s">
        <v>143</v>
      </c>
      <c r="C153" s="5">
        <v>175.95</v>
      </c>
      <c r="D153" s="19" t="s">
        <v>17</v>
      </c>
      <c r="E153" s="5">
        <v>0</v>
      </c>
      <c r="F153" s="5">
        <f>Table1[[#This Row],[Column1]]*1.25*1.14</f>
        <v>250.72874999999999</v>
      </c>
    </row>
    <row r="154" spans="2:6" x14ac:dyDescent="0.2">
      <c r="B154" s="1" t="s">
        <v>146</v>
      </c>
      <c r="C154" s="5">
        <v>178.25</v>
      </c>
      <c r="D154" s="19" t="s">
        <v>17</v>
      </c>
      <c r="E154" s="5">
        <v>0</v>
      </c>
      <c r="F154" s="5">
        <f>Table1[[#This Row],[Column1]]*1.25*1.14</f>
        <v>254.00624999999997</v>
      </c>
    </row>
    <row r="155" spans="2:6" x14ac:dyDescent="0.2">
      <c r="B155" s="1" t="s">
        <v>148</v>
      </c>
      <c r="C155" s="5">
        <v>332.349999999999</v>
      </c>
      <c r="D155" s="19" t="s">
        <v>17</v>
      </c>
      <c r="E155" s="5">
        <v>0</v>
      </c>
      <c r="F155" s="5">
        <f>Table1[[#This Row],[Column1]]*1.25*1.14</f>
        <v>473.59874999999852</v>
      </c>
    </row>
    <row r="156" spans="2:6" x14ac:dyDescent="0.2">
      <c r="B156" s="1" t="s">
        <v>144</v>
      </c>
      <c r="C156" s="5">
        <v>567.53649999999902</v>
      </c>
      <c r="D156" s="19" t="s">
        <v>17</v>
      </c>
      <c r="E156" s="5">
        <v>0</v>
      </c>
      <c r="F156" s="5">
        <f>Table1[[#This Row],[Column1]]*1.25*1.14</f>
        <v>808.73951249999857</v>
      </c>
    </row>
    <row r="157" spans="2:6" x14ac:dyDescent="0.2">
      <c r="B157" s="1" t="s">
        <v>150</v>
      </c>
      <c r="C157" s="5">
        <v>1941.1654999999901</v>
      </c>
      <c r="D157" s="19" t="s">
        <v>17</v>
      </c>
      <c r="E157" s="5">
        <v>0</v>
      </c>
      <c r="F157" s="5">
        <f>Table1[[#This Row],[Column1]]*1.25*1.14</f>
        <v>2766.1608374999855</v>
      </c>
    </row>
    <row r="158" spans="2:6" x14ac:dyDescent="0.2">
      <c r="C158" s="5"/>
      <c r="E158" s="5"/>
      <c r="F158" s="5"/>
    </row>
    <row r="159" spans="2:6" ht="15.75" x14ac:dyDescent="0.25">
      <c r="B159" s="2" t="s">
        <v>151</v>
      </c>
      <c r="F159" s="5"/>
    </row>
    <row r="160" spans="2:6" x14ac:dyDescent="0.2">
      <c r="B160" s="1" t="s">
        <v>152</v>
      </c>
      <c r="C160" s="5">
        <v>747.49999999999898</v>
      </c>
      <c r="D160" s="19" t="s">
        <v>17</v>
      </c>
      <c r="E160" s="5">
        <v>850</v>
      </c>
      <c r="F160" s="5">
        <f>Table1[[#This Row],[Column1]]*1.25*1.14</f>
        <v>1065.1874999999984</v>
      </c>
    </row>
    <row r="161" spans="2:6" x14ac:dyDescent="0.2">
      <c r="B161" s="1" t="s">
        <v>153</v>
      </c>
      <c r="C161" s="5">
        <v>1000.49999999999</v>
      </c>
      <c r="D161" s="19" t="s">
        <v>17</v>
      </c>
      <c r="E161" s="5">
        <v>850</v>
      </c>
      <c r="F161" s="5">
        <f>Table1[[#This Row],[Column1]]*1.25*1.14</f>
        <v>1425.7124999999855</v>
      </c>
    </row>
    <row r="162" spans="2:6" x14ac:dyDescent="0.2">
      <c r="B162" s="1" t="s">
        <v>154</v>
      </c>
      <c r="C162" s="5">
        <v>1839.99999999999</v>
      </c>
      <c r="D162" s="19" t="s">
        <v>17</v>
      </c>
      <c r="E162" s="5">
        <v>850</v>
      </c>
      <c r="F162" s="5">
        <f>Table1[[#This Row],[Column1]]*1.25*1.14</f>
        <v>2621.9999999999854</v>
      </c>
    </row>
    <row r="163" spans="2:6" x14ac:dyDescent="0.2">
      <c r="B163" s="1" t="s">
        <v>155</v>
      </c>
      <c r="C163" s="5">
        <v>3104.99999999999</v>
      </c>
      <c r="D163" s="19" t="s">
        <v>17</v>
      </c>
      <c r="E163" s="5">
        <v>850</v>
      </c>
      <c r="F163" s="5">
        <f>Table1[[#This Row],[Column1]]*1.25*1.14</f>
        <v>4424.6249999999854</v>
      </c>
    </row>
    <row r="164" spans="2:6" x14ac:dyDescent="0.2">
      <c r="B164" s="1" t="s">
        <v>156</v>
      </c>
      <c r="C164" s="5">
        <v>9430</v>
      </c>
      <c r="D164" s="19" t="s">
        <v>17</v>
      </c>
      <c r="E164" s="5">
        <v>850</v>
      </c>
      <c r="F164" s="5">
        <f>Table1[[#This Row],[Column1]]*1.25*1.14</f>
        <v>13437.749999999998</v>
      </c>
    </row>
    <row r="165" spans="2:6" x14ac:dyDescent="0.2">
      <c r="F165" s="5"/>
    </row>
    <row r="166" spans="2:6" ht="15.75" x14ac:dyDescent="0.25">
      <c r="B166" s="2" t="s">
        <v>158</v>
      </c>
      <c r="F166" s="5"/>
    </row>
    <row r="167" spans="2:6" x14ac:dyDescent="0.2">
      <c r="B167" s="1" t="s">
        <v>159</v>
      </c>
      <c r="C167" s="5">
        <v>228.56</v>
      </c>
      <c r="D167" s="19" t="s">
        <v>17</v>
      </c>
      <c r="E167" s="5">
        <v>850</v>
      </c>
      <c r="F167" s="5">
        <f>Table1[[#This Row],[Column1]]*1.25*1.14</f>
        <v>325.69799999999998</v>
      </c>
    </row>
    <row r="168" spans="2:6" x14ac:dyDescent="0.2">
      <c r="B168" s="1" t="s">
        <v>160</v>
      </c>
      <c r="C168" s="5">
        <v>363.11</v>
      </c>
      <c r="D168" s="19" t="s">
        <v>17</v>
      </c>
      <c r="E168" s="5">
        <v>850</v>
      </c>
      <c r="F168" s="5">
        <f>Table1[[#This Row],[Column1]]*1.25*1.14</f>
        <v>517.43174999999997</v>
      </c>
    </row>
    <row r="169" spans="2:6" x14ac:dyDescent="0.2">
      <c r="B169" s="1" t="s">
        <v>311</v>
      </c>
      <c r="C169" s="8">
        <v>528.71</v>
      </c>
      <c r="D169" s="23" t="s">
        <v>17</v>
      </c>
      <c r="E169" s="5">
        <v>850</v>
      </c>
      <c r="F169" s="5">
        <f>Table1[[#This Row],[Column1]]*1.25*1.14</f>
        <v>753.41174999999998</v>
      </c>
    </row>
    <row r="170" spans="2:6" x14ac:dyDescent="0.2">
      <c r="B170" s="1" t="s">
        <v>161</v>
      </c>
      <c r="C170" s="5">
        <v>848.41</v>
      </c>
      <c r="D170" s="19" t="s">
        <v>17</v>
      </c>
      <c r="E170" s="5">
        <v>850</v>
      </c>
      <c r="F170" s="5">
        <f>Table1[[#This Row],[Column1]]*1.25*1.14</f>
        <v>1208.98425</v>
      </c>
    </row>
    <row r="171" spans="2:6" x14ac:dyDescent="0.2">
      <c r="B171" s="1" t="s">
        <v>312</v>
      </c>
      <c r="C171" s="8">
        <v>996.76</v>
      </c>
      <c r="D171" s="23" t="s">
        <v>17</v>
      </c>
      <c r="E171" s="5">
        <v>850</v>
      </c>
      <c r="F171" s="5">
        <f>Table1[[#This Row],[Column1]]*1.25*1.14</f>
        <v>1420.383</v>
      </c>
    </row>
    <row r="172" spans="2:6" x14ac:dyDescent="0.2">
      <c r="B172" s="1" t="s">
        <v>313</v>
      </c>
      <c r="C172" s="8">
        <v>1281.96</v>
      </c>
      <c r="D172" s="23" t="s">
        <v>17</v>
      </c>
      <c r="E172" s="5">
        <v>850</v>
      </c>
      <c r="F172" s="5">
        <f>Table1[[#This Row],[Column1]]*1.25*1.14</f>
        <v>1826.7929999999999</v>
      </c>
    </row>
    <row r="173" spans="2:6" x14ac:dyDescent="0.2">
      <c r="B173" s="1" t="s">
        <v>162</v>
      </c>
      <c r="C173" s="5">
        <v>1616.61</v>
      </c>
      <c r="D173" s="19" t="s">
        <v>17</v>
      </c>
      <c r="E173" s="5">
        <v>850</v>
      </c>
      <c r="F173" s="5">
        <f>Table1[[#This Row],[Column1]]*1.25*1.14</f>
        <v>2303.6692499999995</v>
      </c>
    </row>
    <row r="174" spans="2:6" x14ac:dyDescent="0.2">
      <c r="B174" s="1" t="s">
        <v>314</v>
      </c>
      <c r="C174" s="8">
        <v>1883.99</v>
      </c>
      <c r="D174" s="23" t="s">
        <v>17</v>
      </c>
      <c r="E174" s="5">
        <v>850</v>
      </c>
      <c r="F174" s="5">
        <f>Table1[[#This Row],[Column1]]*1.25*1.14</f>
        <v>2684.6857500000001</v>
      </c>
    </row>
    <row r="175" spans="2:6" x14ac:dyDescent="0.2">
      <c r="B175" s="1" t="s">
        <v>315</v>
      </c>
      <c r="C175" s="8">
        <v>2139.86</v>
      </c>
      <c r="D175" s="23" t="s">
        <v>17</v>
      </c>
      <c r="E175" s="5">
        <v>850</v>
      </c>
      <c r="F175" s="5">
        <f>Table1[[#This Row],[Column1]]*1.25*1.14</f>
        <v>3049.3004999999998</v>
      </c>
    </row>
    <row r="176" spans="2:6" x14ac:dyDescent="0.2">
      <c r="B176" s="1" t="s">
        <v>163</v>
      </c>
      <c r="C176" s="5">
        <v>2295.11</v>
      </c>
      <c r="D176" s="19" t="s">
        <v>17</v>
      </c>
      <c r="E176" s="5">
        <v>850</v>
      </c>
      <c r="F176" s="5">
        <f>Table1[[#This Row],[Column1]]*1.25*1.14</f>
        <v>3270.5317500000001</v>
      </c>
    </row>
    <row r="177" spans="2:6" x14ac:dyDescent="0.2">
      <c r="B177" s="1" t="s">
        <v>164</v>
      </c>
      <c r="C177" s="5">
        <v>2841.36</v>
      </c>
      <c r="D177" s="19" t="s">
        <v>17</v>
      </c>
      <c r="E177" s="5">
        <v>850</v>
      </c>
      <c r="F177" s="5">
        <f>Table1[[#This Row],[Column1]]*1.25*1.14</f>
        <v>4048.9380000000001</v>
      </c>
    </row>
    <row r="178" spans="2:6" x14ac:dyDescent="0.2">
      <c r="C178" s="5"/>
      <c r="E178" s="5"/>
      <c r="F178" s="5"/>
    </row>
    <row r="179" spans="2:6" ht="21" x14ac:dyDescent="0.35">
      <c r="B179" s="12" t="s">
        <v>324</v>
      </c>
      <c r="E179" s="5"/>
      <c r="F179" s="5"/>
    </row>
    <row r="180" spans="2:6" ht="15.75" x14ac:dyDescent="0.25">
      <c r="B180" s="2" t="s">
        <v>118</v>
      </c>
      <c r="E180" s="5"/>
      <c r="F180" s="5"/>
    </row>
    <row r="181" spans="2:6" x14ac:dyDescent="0.2">
      <c r="B181" s="1" t="s">
        <v>87</v>
      </c>
      <c r="C181" s="5">
        <v>34.5</v>
      </c>
      <c r="D181" s="19" t="s">
        <v>17</v>
      </c>
      <c r="E181" s="5">
        <v>0</v>
      </c>
      <c r="F181" s="5">
        <f>Table1[[#This Row],[Column1]]*1.25*1.14</f>
        <v>49.162499999999994</v>
      </c>
    </row>
    <row r="182" spans="2:6" x14ac:dyDescent="0.2">
      <c r="B182" s="1" t="s">
        <v>105</v>
      </c>
      <c r="C182" s="5">
        <v>60.570499999999903</v>
      </c>
      <c r="D182" s="19" t="s">
        <v>17</v>
      </c>
      <c r="E182" s="5">
        <v>0</v>
      </c>
      <c r="F182" s="5">
        <f>Table1[[#This Row],[Column1]]*1.25*1.14</f>
        <v>86.312962499999855</v>
      </c>
    </row>
    <row r="183" spans="2:6" x14ac:dyDescent="0.2">
      <c r="B183" s="1" t="s">
        <v>104</v>
      </c>
      <c r="C183" s="5">
        <v>134.941</v>
      </c>
      <c r="D183" s="19" t="s">
        <v>17</v>
      </c>
      <c r="E183" s="5">
        <v>0</v>
      </c>
      <c r="F183" s="5">
        <f>Table1[[#This Row],[Column1]]*1.25*1.14</f>
        <v>192.29092499999999</v>
      </c>
    </row>
    <row r="184" spans="2:6" x14ac:dyDescent="0.2">
      <c r="B184" s="1" t="s">
        <v>103</v>
      </c>
      <c r="C184" s="5">
        <v>194.36149999999901</v>
      </c>
      <c r="D184" s="19" t="s">
        <v>17</v>
      </c>
      <c r="E184" s="5">
        <v>0</v>
      </c>
      <c r="F184" s="5">
        <f>Table1[[#This Row],[Column1]]*1.25*1.14</f>
        <v>276.9651374999986</v>
      </c>
    </row>
    <row r="185" spans="2:6" x14ac:dyDescent="0.2">
      <c r="B185" s="1" t="s">
        <v>119</v>
      </c>
      <c r="C185" s="5">
        <v>242.28199999999899</v>
      </c>
      <c r="D185" s="19" t="s">
        <v>17</v>
      </c>
      <c r="E185" s="5">
        <v>0</v>
      </c>
      <c r="F185" s="5">
        <f>Table1[[#This Row],[Column1]]*1.25*1.14</f>
        <v>345.25184999999851</v>
      </c>
    </row>
    <row r="186" spans="2:6" x14ac:dyDescent="0.2">
      <c r="B186" s="1" t="s">
        <v>102</v>
      </c>
      <c r="C186" s="5">
        <v>323.034999999999</v>
      </c>
      <c r="D186" s="19" t="s">
        <v>17</v>
      </c>
      <c r="E186" s="5">
        <v>0</v>
      </c>
      <c r="F186" s="5">
        <f>Table1[[#This Row],[Column1]]*1.25*1.14</f>
        <v>460.32487499999854</v>
      </c>
    </row>
    <row r="187" spans="2:6" x14ac:dyDescent="0.2">
      <c r="B187" s="1" t="s">
        <v>101</v>
      </c>
      <c r="C187" s="5">
        <v>380.51199999999898</v>
      </c>
      <c r="D187" s="19" t="s">
        <v>17</v>
      </c>
      <c r="E187" s="5">
        <v>0</v>
      </c>
      <c r="F187" s="5">
        <f>Table1[[#This Row],[Column1]]*1.25*1.14</f>
        <v>542.22959999999853</v>
      </c>
    </row>
    <row r="188" spans="2:6" x14ac:dyDescent="0.2">
      <c r="B188" s="1" t="s">
        <v>100</v>
      </c>
      <c r="C188" s="5">
        <v>439.27699999999999</v>
      </c>
      <c r="D188" s="19" t="s">
        <v>17</v>
      </c>
      <c r="E188" s="5">
        <v>0</v>
      </c>
      <c r="F188" s="5">
        <f>Table1[[#This Row],[Column1]]*1.25*1.14</f>
        <v>625.96972499999993</v>
      </c>
    </row>
    <row r="189" spans="2:6" x14ac:dyDescent="0.2">
      <c r="B189" s="1" t="s">
        <v>99</v>
      </c>
      <c r="C189" s="5">
        <v>622.80550000000005</v>
      </c>
      <c r="D189" s="19" t="s">
        <v>17</v>
      </c>
      <c r="E189" s="5">
        <v>0</v>
      </c>
      <c r="F189" s="5">
        <f>Table1[[#This Row],[Column1]]*1.25*1.14</f>
        <v>887.49783749999995</v>
      </c>
    </row>
    <row r="190" spans="2:6" x14ac:dyDescent="0.2">
      <c r="B190" s="1" t="s">
        <v>98</v>
      </c>
      <c r="C190" s="5">
        <v>930.349999999999</v>
      </c>
      <c r="D190" s="19" t="s">
        <v>17</v>
      </c>
      <c r="E190" s="5">
        <v>0</v>
      </c>
      <c r="F190" s="5">
        <f>Table1[[#This Row],[Column1]]*1.25*1.14</f>
        <v>1325.7487499999984</v>
      </c>
    </row>
    <row r="191" spans="2:6" x14ac:dyDescent="0.2">
      <c r="B191" s="1" t="s">
        <v>97</v>
      </c>
      <c r="C191" s="5">
        <v>1334</v>
      </c>
      <c r="D191" s="19" t="s">
        <v>17</v>
      </c>
      <c r="E191" s="5">
        <v>0</v>
      </c>
      <c r="F191" s="5">
        <f>Table1[[#This Row],[Column1]]*1.25*1.14</f>
        <v>1900.9499999999998</v>
      </c>
    </row>
    <row r="192" spans="2:6" x14ac:dyDescent="0.2">
      <c r="B192" s="1" t="s">
        <v>96</v>
      </c>
      <c r="C192" s="5">
        <v>1655.99999999999</v>
      </c>
      <c r="D192" s="19" t="s">
        <v>17</v>
      </c>
      <c r="E192" s="5">
        <v>0</v>
      </c>
      <c r="F192" s="5">
        <f>Table1[[#This Row],[Column1]]*1.25*1.14</f>
        <v>2359.7999999999852</v>
      </c>
    </row>
    <row r="193" spans="2:8" x14ac:dyDescent="0.2">
      <c r="B193" s="1" t="s">
        <v>95</v>
      </c>
      <c r="C193" s="5">
        <v>1954.99999999999</v>
      </c>
      <c r="D193" s="19" t="s">
        <v>17</v>
      </c>
      <c r="E193" s="5">
        <v>0</v>
      </c>
      <c r="F193" s="5">
        <f>Table1[[#This Row],[Column1]]*1.25*1.14</f>
        <v>2785.8749999999854</v>
      </c>
    </row>
    <row r="194" spans="2:8" ht="15.75" x14ac:dyDescent="0.25">
      <c r="B194" s="2"/>
      <c r="E194" s="5"/>
      <c r="F194" s="5"/>
    </row>
    <row r="195" spans="2:8" x14ac:dyDescent="0.2">
      <c r="B195" s="1" t="s">
        <v>117</v>
      </c>
      <c r="C195" s="5">
        <v>39.674999999999997</v>
      </c>
      <c r="D195" s="19" t="s">
        <v>17</v>
      </c>
      <c r="E195" s="5">
        <v>0</v>
      </c>
      <c r="F195" s="5">
        <f>Table1[[#This Row],[Column1]]*1.25*1.14</f>
        <v>56.536874999999995</v>
      </c>
    </row>
    <row r="196" spans="2:8" x14ac:dyDescent="0.2">
      <c r="B196" s="1" t="s">
        <v>116</v>
      </c>
      <c r="C196" s="5">
        <v>74.370499999999893</v>
      </c>
      <c r="D196" s="19" t="s">
        <v>17</v>
      </c>
      <c r="E196" s="5">
        <v>0</v>
      </c>
      <c r="F196" s="5">
        <f>Table1[[#This Row],[Column1]]*1.25*1.14</f>
        <v>105.97796249999983</v>
      </c>
    </row>
    <row r="197" spans="2:8" x14ac:dyDescent="0.2">
      <c r="B197" s="1" t="s">
        <v>115</v>
      </c>
      <c r="C197" s="5">
        <v>138.9085</v>
      </c>
      <c r="D197" s="19" t="s">
        <v>17</v>
      </c>
      <c r="E197" s="5">
        <v>0</v>
      </c>
      <c r="F197" s="5">
        <f>Table1[[#This Row],[Column1]]*1.25*1.14</f>
        <v>197.94461249999998</v>
      </c>
    </row>
    <row r="198" spans="2:8" x14ac:dyDescent="0.2">
      <c r="B198" s="1" t="s">
        <v>114</v>
      </c>
      <c r="C198" s="5">
        <v>201.24999999999901</v>
      </c>
      <c r="D198" s="19" t="s">
        <v>17</v>
      </c>
      <c r="E198" s="5">
        <v>0</v>
      </c>
      <c r="F198" s="5">
        <f>Table1[[#This Row],[Column1]]*1.25*1.14</f>
        <v>286.78124999999852</v>
      </c>
    </row>
    <row r="199" spans="2:8" x14ac:dyDescent="0.2">
      <c r="B199" s="1" t="s">
        <v>120</v>
      </c>
      <c r="C199" s="5">
        <v>297.481999999999</v>
      </c>
      <c r="D199" s="19" t="s">
        <v>17</v>
      </c>
      <c r="E199" s="5">
        <v>0</v>
      </c>
      <c r="F199" s="5">
        <f>Table1[[#This Row],[Column1]]*1.25*1.14</f>
        <v>423.91184999999854</v>
      </c>
    </row>
    <row r="200" spans="2:8" x14ac:dyDescent="0.2">
      <c r="B200" s="1" t="s">
        <v>113</v>
      </c>
      <c r="C200" s="5">
        <v>325.323499999999</v>
      </c>
      <c r="D200" s="19" t="s">
        <v>17</v>
      </c>
      <c r="E200" s="5">
        <v>0</v>
      </c>
      <c r="F200" s="5">
        <f>Table1[[#This Row],[Column1]]*1.25*1.14</f>
        <v>463.58598749999857</v>
      </c>
    </row>
    <row r="201" spans="2:8" x14ac:dyDescent="0.2">
      <c r="B201" s="1" t="s">
        <v>112</v>
      </c>
      <c r="C201" s="5">
        <v>387.296999999999</v>
      </c>
      <c r="D201" s="19" t="s">
        <v>17</v>
      </c>
      <c r="E201" s="5">
        <v>0</v>
      </c>
      <c r="F201" s="5">
        <f>Table1[[#This Row],[Column1]]*1.25*1.14</f>
        <v>551.89822499999855</v>
      </c>
    </row>
    <row r="202" spans="2:8" x14ac:dyDescent="0.2">
      <c r="B202" s="1" t="s">
        <v>111</v>
      </c>
      <c r="C202" s="5">
        <v>445.02699999999999</v>
      </c>
      <c r="D202" s="19" t="s">
        <v>17</v>
      </c>
      <c r="E202" s="5">
        <v>0</v>
      </c>
      <c r="F202" s="5">
        <f>Table1[[#This Row],[Column1]]*1.25*1.14</f>
        <v>634.16347499999983</v>
      </c>
    </row>
    <row r="203" spans="2:8" x14ac:dyDescent="0.2">
      <c r="B203" s="1" t="s">
        <v>110</v>
      </c>
      <c r="C203" s="5">
        <v>630.85550000000001</v>
      </c>
      <c r="D203" s="19" t="s">
        <v>17</v>
      </c>
      <c r="E203" s="5">
        <v>0</v>
      </c>
      <c r="F203" s="5">
        <f>Table1[[#This Row],[Column1]]*1.25*1.14</f>
        <v>898.9690875</v>
      </c>
    </row>
    <row r="204" spans="2:8" x14ac:dyDescent="0.2">
      <c r="B204" s="1" t="s">
        <v>109</v>
      </c>
      <c r="C204" s="5">
        <v>935.12249999999995</v>
      </c>
      <c r="D204" s="19" t="s">
        <v>17</v>
      </c>
      <c r="E204" s="5">
        <v>0</v>
      </c>
      <c r="F204" s="5">
        <f>Table1[[#This Row],[Column1]]*1.25*1.14</f>
        <v>1332.5495624999996</v>
      </c>
    </row>
    <row r="205" spans="2:8" ht="15" x14ac:dyDescent="0.25">
      <c r="B205" s="1" t="s">
        <v>108</v>
      </c>
      <c r="C205" s="5">
        <v>1344.3384999999901</v>
      </c>
      <c r="D205" s="19" t="s">
        <v>17</v>
      </c>
      <c r="E205" s="5">
        <v>0</v>
      </c>
      <c r="F205" s="5">
        <f>Table1[[#This Row],[Column1]]*1.25*1.14</f>
        <v>1915.6823624999856</v>
      </c>
      <c r="G205"/>
      <c r="H205" s="11"/>
    </row>
    <row r="206" spans="2:8" ht="15" x14ac:dyDescent="0.25">
      <c r="B206" s="1" t="s">
        <v>107</v>
      </c>
      <c r="C206" s="5">
        <v>1660.5884999999901</v>
      </c>
      <c r="D206" s="19" t="s">
        <v>17</v>
      </c>
      <c r="E206" s="5">
        <v>0</v>
      </c>
      <c r="F206" s="5">
        <f>Table1[[#This Row],[Column1]]*1.25*1.14</f>
        <v>2366.3386124999856</v>
      </c>
      <c r="G206"/>
      <c r="H206" s="11"/>
    </row>
    <row r="207" spans="2:8" ht="15" x14ac:dyDescent="0.25">
      <c r="B207" s="1" t="s">
        <v>106</v>
      </c>
      <c r="C207" s="5">
        <v>1967.63849999999</v>
      </c>
      <c r="D207" s="19" t="s">
        <v>17</v>
      </c>
      <c r="E207" s="5">
        <v>0</v>
      </c>
      <c r="F207" s="5">
        <f>Table1[[#This Row],[Column1]]*1.25*1.14</f>
        <v>2803.8848624999855</v>
      </c>
      <c r="G207"/>
      <c r="H207" s="11"/>
    </row>
    <row r="208" spans="2:8" ht="15" x14ac:dyDescent="0.25">
      <c r="B208" s="1" t="s">
        <v>94</v>
      </c>
      <c r="C208" s="5">
        <v>2284.1875</v>
      </c>
      <c r="D208" s="19" t="s">
        <v>17</v>
      </c>
      <c r="E208" s="5">
        <v>0</v>
      </c>
      <c r="F208" s="5">
        <f>Table1[[#This Row],[Column1]]*1.25*1.14</f>
        <v>3254.9671874999999</v>
      </c>
      <c r="G208"/>
      <c r="H208" s="11"/>
    </row>
    <row r="209" spans="2:8" ht="15" x14ac:dyDescent="0.25">
      <c r="B209" s="1" t="s">
        <v>93</v>
      </c>
      <c r="C209" s="5">
        <v>2610.5</v>
      </c>
      <c r="D209" s="19" t="s">
        <v>17</v>
      </c>
      <c r="E209" s="5">
        <v>0</v>
      </c>
      <c r="F209" s="5">
        <f>Table1[[#This Row],[Column1]]*1.25*1.14</f>
        <v>3719.9624999999996</v>
      </c>
      <c r="G209"/>
      <c r="H209" s="11"/>
    </row>
    <row r="210" spans="2:8" ht="15" x14ac:dyDescent="0.25">
      <c r="B210" s="1" t="s">
        <v>92</v>
      </c>
      <c r="C210" s="5">
        <v>2789.3249999999998</v>
      </c>
      <c r="D210" s="19" t="s">
        <v>17</v>
      </c>
      <c r="E210" s="5">
        <v>0</v>
      </c>
      <c r="F210" s="5">
        <f>Table1[[#This Row],[Column1]]*1.25*1.14</f>
        <v>3974.7881249999996</v>
      </c>
      <c r="G210"/>
      <c r="H210" s="11"/>
    </row>
    <row r="211" spans="2:8" ht="15" x14ac:dyDescent="0.25">
      <c r="B211" s="1" t="s">
        <v>91</v>
      </c>
      <c r="C211" s="5">
        <v>3099.24999999999</v>
      </c>
      <c r="D211" s="19" t="s">
        <v>17</v>
      </c>
      <c r="E211" s="5">
        <v>0</v>
      </c>
      <c r="F211" s="5">
        <f>Table1[[#This Row],[Column1]]*1.25*1.14</f>
        <v>4416.4312499999851</v>
      </c>
      <c r="G211"/>
      <c r="H211" s="11"/>
    </row>
    <row r="212" spans="2:8" ht="15" x14ac:dyDescent="0.25">
      <c r="B212" s="1" t="s">
        <v>90</v>
      </c>
      <c r="C212" s="5">
        <v>3409.1749999999902</v>
      </c>
      <c r="D212" s="19" t="s">
        <v>17</v>
      </c>
      <c r="E212" s="5">
        <v>0</v>
      </c>
      <c r="F212" s="5">
        <f>Table1[[#This Row],[Column1]]*1.25*1.14</f>
        <v>4858.0743749999847</v>
      </c>
      <c r="G212"/>
      <c r="H212" s="11"/>
    </row>
    <row r="213" spans="2:8" ht="15" x14ac:dyDescent="0.25">
      <c r="B213" s="1" t="s">
        <v>89</v>
      </c>
      <c r="C213" s="5">
        <v>3719.1</v>
      </c>
      <c r="D213" s="19" t="s">
        <v>17</v>
      </c>
      <c r="E213" s="5">
        <v>0</v>
      </c>
      <c r="F213" s="5">
        <f>Table1[[#This Row],[Column1]]*1.25*1.14</f>
        <v>5299.7174999999997</v>
      </c>
      <c r="G213"/>
      <c r="H213" s="11"/>
    </row>
    <row r="214" spans="2:8" ht="15" x14ac:dyDescent="0.25">
      <c r="B214" s="1" t="s">
        <v>88</v>
      </c>
      <c r="C214" s="5">
        <v>4338.95</v>
      </c>
      <c r="D214" s="19" t="s">
        <v>17</v>
      </c>
      <c r="E214" s="5">
        <v>0</v>
      </c>
      <c r="F214" s="5">
        <f>Table1[[#This Row],[Column1]]*1.25*1.14</f>
        <v>6183.0037499999999</v>
      </c>
      <c r="G214"/>
      <c r="H214" s="11"/>
    </row>
    <row r="215" spans="2:8" ht="15.75" x14ac:dyDescent="0.25">
      <c r="B215" s="2"/>
      <c r="E215" s="5"/>
      <c r="F215" s="5"/>
      <c r="G215"/>
      <c r="H215" s="11"/>
    </row>
    <row r="216" spans="2:8" ht="15.75" x14ac:dyDescent="0.25">
      <c r="B216" s="2" t="s">
        <v>121</v>
      </c>
      <c r="E216" s="5"/>
      <c r="F216" s="5"/>
    </row>
    <row r="217" spans="2:8" x14ac:dyDescent="0.2">
      <c r="B217" s="1" t="s">
        <v>122</v>
      </c>
      <c r="C217" s="5">
        <v>125.58</v>
      </c>
      <c r="D217" s="19" t="s">
        <v>17</v>
      </c>
      <c r="E217" s="5">
        <v>0</v>
      </c>
      <c r="F217" s="5">
        <f>Table1[[#This Row],[Column1]]*1.25*1.14</f>
        <v>178.95149999999998</v>
      </c>
    </row>
    <row r="218" spans="2:8" x14ac:dyDescent="0.2">
      <c r="B218" s="1" t="s">
        <v>123</v>
      </c>
      <c r="C218" s="5">
        <v>251.16</v>
      </c>
      <c r="D218" s="19" t="s">
        <v>17</v>
      </c>
      <c r="E218" s="5">
        <v>0</v>
      </c>
      <c r="F218" s="5">
        <f>Table1[[#This Row],[Column1]]*1.25*1.14</f>
        <v>357.90299999999996</v>
      </c>
    </row>
    <row r="219" spans="2:8" x14ac:dyDescent="0.2">
      <c r="B219" s="1" t="s">
        <v>124</v>
      </c>
      <c r="C219" s="5">
        <v>376.74</v>
      </c>
      <c r="D219" s="19" t="s">
        <v>17</v>
      </c>
      <c r="E219" s="5">
        <v>0</v>
      </c>
      <c r="F219" s="5">
        <f>Table1[[#This Row],[Column1]]*1.25*1.14</f>
        <v>536.85449999999992</v>
      </c>
    </row>
    <row r="220" spans="2:8" x14ac:dyDescent="0.2">
      <c r="B220" s="1" t="s">
        <v>125</v>
      </c>
      <c r="C220" s="5">
        <v>627.9</v>
      </c>
      <c r="D220" s="19" t="s">
        <v>17</v>
      </c>
      <c r="E220" s="5">
        <v>0</v>
      </c>
      <c r="F220" s="5">
        <f>Table1[[#This Row],[Column1]]*1.25*1.14</f>
        <v>894.75749999999994</v>
      </c>
    </row>
    <row r="221" spans="2:8" x14ac:dyDescent="0.2">
      <c r="B221" s="1" t="s">
        <v>126</v>
      </c>
      <c r="C221" s="5">
        <v>879.06</v>
      </c>
      <c r="D221" s="19" t="s">
        <v>17</v>
      </c>
      <c r="E221" s="5">
        <v>0</v>
      </c>
      <c r="F221" s="5">
        <f>Table1[[#This Row],[Column1]]*1.25*1.14</f>
        <v>1252.6604999999997</v>
      </c>
    </row>
    <row r="222" spans="2:8" x14ac:dyDescent="0.2">
      <c r="B222" s="1" t="s">
        <v>127</v>
      </c>
      <c r="C222" s="5">
        <v>1255.8</v>
      </c>
      <c r="D222" s="19" t="s">
        <v>17</v>
      </c>
      <c r="E222" s="5">
        <v>0</v>
      </c>
      <c r="F222" s="5">
        <f>Table1[[#This Row],[Column1]]*1.25*1.14</f>
        <v>1789.5149999999999</v>
      </c>
    </row>
    <row r="223" spans="2:8" x14ac:dyDescent="0.2">
      <c r="B223" s="1" t="s">
        <v>128</v>
      </c>
      <c r="C223" s="5">
        <v>1506.96</v>
      </c>
      <c r="D223" s="19" t="s">
        <v>17</v>
      </c>
      <c r="E223" s="5">
        <v>0</v>
      </c>
      <c r="F223" s="5">
        <f>Table1[[#This Row],[Column1]]*1.25*1.14</f>
        <v>2147.4179999999997</v>
      </c>
    </row>
    <row r="224" spans="2:8" x14ac:dyDescent="0.2">
      <c r="B224" s="1" t="s">
        <v>129</v>
      </c>
      <c r="C224" s="5">
        <v>1758.12</v>
      </c>
      <c r="D224" s="19" t="s">
        <v>17</v>
      </c>
      <c r="E224" s="5">
        <v>0</v>
      </c>
      <c r="F224" s="5">
        <f>Table1[[#This Row],[Column1]]*1.25*1.14</f>
        <v>2505.3209999999995</v>
      </c>
    </row>
    <row r="225" spans="2:6" x14ac:dyDescent="0.2">
      <c r="B225" s="1" t="s">
        <v>130</v>
      </c>
      <c r="C225" s="5">
        <v>2009.28</v>
      </c>
      <c r="D225" s="19" t="s">
        <v>17</v>
      </c>
      <c r="E225" s="5">
        <v>0</v>
      </c>
      <c r="F225" s="5">
        <f>Table1[[#This Row],[Column1]]*1.25*1.14</f>
        <v>2863.2239999999997</v>
      </c>
    </row>
    <row r="226" spans="2:6" x14ac:dyDescent="0.2">
      <c r="B226" s="1" t="s">
        <v>131</v>
      </c>
      <c r="C226" s="5">
        <v>2260.4399999999901</v>
      </c>
      <c r="D226" s="19" t="s">
        <v>17</v>
      </c>
      <c r="E226" s="5">
        <v>0</v>
      </c>
      <c r="F226" s="5">
        <f>Table1[[#This Row],[Column1]]*1.25*1.14</f>
        <v>3221.1269999999854</v>
      </c>
    </row>
    <row r="227" spans="2:6" x14ac:dyDescent="0.2">
      <c r="B227" s="1" t="s">
        <v>132</v>
      </c>
      <c r="C227" s="5">
        <v>2511.6</v>
      </c>
      <c r="D227" s="19" t="s">
        <v>17</v>
      </c>
      <c r="E227" s="5">
        <v>0</v>
      </c>
      <c r="F227" s="5">
        <f>Table1[[#This Row],[Column1]]*1.25*1.14</f>
        <v>3579.0299999999997</v>
      </c>
    </row>
    <row r="228" spans="2:6" x14ac:dyDescent="0.2">
      <c r="B228" s="1" t="s">
        <v>133</v>
      </c>
      <c r="C228" s="5">
        <v>3767.3999999999901</v>
      </c>
      <c r="D228" s="19" t="s">
        <v>17</v>
      </c>
      <c r="E228" s="5">
        <v>0</v>
      </c>
      <c r="F228" s="5">
        <f>Table1[[#This Row],[Column1]]*1.25*1.14</f>
        <v>5368.5449999999846</v>
      </c>
    </row>
    <row r="229" spans="2:6" x14ac:dyDescent="0.2">
      <c r="E229" s="5"/>
      <c r="F229" s="5"/>
    </row>
    <row r="230" spans="2:6" ht="15.75" x14ac:dyDescent="0.25">
      <c r="B230" s="2" t="s">
        <v>134</v>
      </c>
      <c r="E230" s="5"/>
      <c r="F230" s="5"/>
    </row>
    <row r="231" spans="2:6" x14ac:dyDescent="0.2">
      <c r="B231" s="1" t="s">
        <v>105</v>
      </c>
      <c r="C231" s="5">
        <v>15.524999999999901</v>
      </c>
      <c r="D231" s="19" t="s">
        <v>17</v>
      </c>
      <c r="E231" s="5">
        <v>0</v>
      </c>
      <c r="F231" s="5">
        <f>Table1[[#This Row],[Column1]]*1.25*1.14</f>
        <v>22.123124999999856</v>
      </c>
    </row>
    <row r="232" spans="2:6" x14ac:dyDescent="0.2">
      <c r="B232" s="1" t="s">
        <v>104</v>
      </c>
      <c r="C232" s="5">
        <v>31.049999999999901</v>
      </c>
      <c r="D232" s="19" t="s">
        <v>17</v>
      </c>
      <c r="E232" s="5">
        <v>0</v>
      </c>
      <c r="F232" s="5">
        <f>Table1[[#This Row],[Column1]]*1.25*1.14</f>
        <v>44.246249999999861</v>
      </c>
    </row>
    <row r="233" spans="2:6" x14ac:dyDescent="0.2">
      <c r="B233" s="1" t="s">
        <v>103</v>
      </c>
      <c r="C233" s="5">
        <v>46.574999999999903</v>
      </c>
      <c r="D233" s="19" t="s">
        <v>17</v>
      </c>
      <c r="E233" s="5">
        <v>0</v>
      </c>
      <c r="F233" s="5">
        <f>Table1[[#This Row],[Column1]]*1.25*1.14</f>
        <v>66.369374999999863</v>
      </c>
    </row>
    <row r="234" spans="2:6" x14ac:dyDescent="0.2">
      <c r="B234" s="1" t="s">
        <v>102</v>
      </c>
      <c r="C234" s="5">
        <v>77.625</v>
      </c>
      <c r="D234" s="19" t="s">
        <v>17</v>
      </c>
      <c r="E234" s="5">
        <v>0</v>
      </c>
      <c r="F234" s="5">
        <f>Table1[[#This Row],[Column1]]*1.25*1.14</f>
        <v>110.61562499999999</v>
      </c>
    </row>
    <row r="235" spans="2:6" x14ac:dyDescent="0.2">
      <c r="B235" s="1" t="s">
        <v>100</v>
      </c>
      <c r="C235" s="5">
        <v>108.675</v>
      </c>
      <c r="D235" s="19" t="s">
        <v>17</v>
      </c>
      <c r="E235" s="5">
        <v>0</v>
      </c>
      <c r="F235" s="5">
        <f>Table1[[#This Row],[Column1]]*1.25*1.14</f>
        <v>154.861875</v>
      </c>
    </row>
    <row r="236" spans="2:6" x14ac:dyDescent="0.2">
      <c r="B236" s="1" t="s">
        <v>99</v>
      </c>
      <c r="C236" s="5">
        <v>155.25</v>
      </c>
      <c r="D236" s="19" t="s">
        <v>17</v>
      </c>
      <c r="E236" s="5">
        <v>0</v>
      </c>
      <c r="F236" s="5">
        <f>Table1[[#This Row],[Column1]]*1.25*1.14</f>
        <v>221.23124999999999</v>
      </c>
    </row>
    <row r="237" spans="2:6" x14ac:dyDescent="0.2">
      <c r="E237" s="5"/>
    </row>
    <row r="238" spans="2:6" x14ac:dyDescent="0.2">
      <c r="C238" s="5"/>
      <c r="E238" s="5"/>
    </row>
    <row r="239" spans="2:6" x14ac:dyDescent="0.2">
      <c r="C239" s="5"/>
      <c r="E239" s="5"/>
    </row>
    <row r="240" spans="2:6" x14ac:dyDescent="0.2">
      <c r="C240" s="5"/>
      <c r="E240" s="5"/>
    </row>
    <row r="241" spans="3:5" x14ac:dyDescent="0.2">
      <c r="C241" s="5"/>
      <c r="E241" s="5"/>
    </row>
    <row r="242" spans="3:5" x14ac:dyDescent="0.2">
      <c r="C242" s="5"/>
      <c r="E242" s="5"/>
    </row>
    <row r="243" spans="3:5" x14ac:dyDescent="0.2">
      <c r="C243" s="5"/>
      <c r="E243" s="5"/>
    </row>
    <row r="244" spans="3:5" x14ac:dyDescent="0.2">
      <c r="E244" s="5"/>
    </row>
    <row r="245" spans="3:5" x14ac:dyDescent="0.2">
      <c r="C245" s="5"/>
      <c r="E245" s="5"/>
    </row>
    <row r="246" spans="3:5" x14ac:dyDescent="0.2">
      <c r="C246" s="5"/>
      <c r="E246" s="5"/>
    </row>
    <row r="247" spans="3:5" x14ac:dyDescent="0.2">
      <c r="C247" s="5"/>
      <c r="E247" s="5"/>
    </row>
    <row r="248" spans="3:5" x14ac:dyDescent="0.2">
      <c r="C248" s="5"/>
      <c r="E248" s="5"/>
    </row>
    <row r="249" spans="3:5" x14ac:dyDescent="0.2">
      <c r="C249" s="5"/>
      <c r="E249" s="5"/>
    </row>
    <row r="250" spans="3:5" x14ac:dyDescent="0.2">
      <c r="C250" s="5"/>
      <c r="E250" s="5"/>
    </row>
    <row r="251" spans="3:5" x14ac:dyDescent="0.2">
      <c r="C251" s="5"/>
      <c r="E251" s="5"/>
    </row>
    <row r="252" spans="3:5" x14ac:dyDescent="0.2">
      <c r="C252" s="5"/>
      <c r="E252" s="5"/>
    </row>
    <row r="253" spans="3:5" x14ac:dyDescent="0.2">
      <c r="C253" s="5"/>
      <c r="E253" s="5"/>
    </row>
    <row r="254" spans="3:5" x14ac:dyDescent="0.2">
      <c r="C254" s="5"/>
      <c r="E254" s="5"/>
    </row>
    <row r="255" spans="3:5" x14ac:dyDescent="0.2">
      <c r="C255" s="5"/>
      <c r="E255" s="5"/>
    </row>
    <row r="256" spans="3:5" x14ac:dyDescent="0.2">
      <c r="E256" s="5"/>
    </row>
    <row r="257" spans="2:5" x14ac:dyDescent="0.2">
      <c r="B257" s="7"/>
      <c r="C257" s="8"/>
      <c r="D257" s="23"/>
      <c r="E257" s="8"/>
    </row>
    <row r="258" spans="2:5" x14ac:dyDescent="0.2">
      <c r="B258" s="7"/>
      <c r="C258" s="8"/>
      <c r="D258" s="23"/>
      <c r="E258" s="8"/>
    </row>
    <row r="259" spans="2:5" x14ac:dyDescent="0.2">
      <c r="B259" s="7"/>
      <c r="C259" s="8"/>
      <c r="D259" s="23"/>
      <c r="E259" s="8"/>
    </row>
    <row r="260" spans="2:5" x14ac:dyDescent="0.2">
      <c r="B260" s="7"/>
      <c r="C260" s="8"/>
      <c r="D260" s="23"/>
      <c r="E260" s="8"/>
    </row>
    <row r="261" spans="2:5" x14ac:dyDescent="0.2">
      <c r="B261" s="7"/>
      <c r="C261" s="8"/>
      <c r="D261" s="23"/>
      <c r="E261" s="8"/>
    </row>
    <row r="262" spans="2:5" x14ac:dyDescent="0.2">
      <c r="C262" s="5"/>
      <c r="E262" s="5"/>
    </row>
    <row r="263" spans="2:5" x14ac:dyDescent="0.2">
      <c r="C263" s="5"/>
      <c r="E263" s="5"/>
    </row>
    <row r="264" spans="2:5" x14ac:dyDescent="0.2">
      <c r="C264" s="5"/>
      <c r="E264" s="5"/>
    </row>
    <row r="265" spans="2:5" x14ac:dyDescent="0.2">
      <c r="C265" s="5"/>
      <c r="E265" s="5"/>
    </row>
    <row r="266" spans="2:5" x14ac:dyDescent="0.2">
      <c r="C266" s="5"/>
      <c r="E266" s="5"/>
    </row>
    <row r="267" spans="2:5" x14ac:dyDescent="0.2">
      <c r="C267" s="5"/>
      <c r="E267" s="5"/>
    </row>
    <row r="268" spans="2:5" x14ac:dyDescent="0.2">
      <c r="C268" s="5"/>
      <c r="E268" s="5"/>
    </row>
    <row r="269" spans="2:5" x14ac:dyDescent="0.2">
      <c r="C269" s="5"/>
      <c r="E269" s="5"/>
    </row>
    <row r="270" spans="2:5" x14ac:dyDescent="0.2">
      <c r="C270" s="5"/>
      <c r="E270" s="5"/>
    </row>
    <row r="271" spans="2:5" x14ac:dyDescent="0.2">
      <c r="C271" s="5"/>
      <c r="E271" s="5"/>
    </row>
    <row r="272" spans="2:5" x14ac:dyDescent="0.2">
      <c r="C272" s="5"/>
      <c r="E272" s="5"/>
    </row>
    <row r="273" spans="2:5" x14ac:dyDescent="0.2">
      <c r="C273" s="5"/>
      <c r="E273" s="5"/>
    </row>
    <row r="274" spans="2:5" x14ac:dyDescent="0.2">
      <c r="C274" s="5"/>
      <c r="E274" s="5"/>
    </row>
    <row r="275" spans="2:5" x14ac:dyDescent="0.2">
      <c r="C275" s="5"/>
      <c r="E275" s="5"/>
    </row>
    <row r="276" spans="2:5" x14ac:dyDescent="0.2">
      <c r="C276" s="5"/>
      <c r="E276" s="5"/>
    </row>
    <row r="277" spans="2:5" x14ac:dyDescent="0.2">
      <c r="C277" s="5"/>
      <c r="E277" s="5"/>
    </row>
    <row r="278" spans="2:5" x14ac:dyDescent="0.2">
      <c r="C278" s="5"/>
      <c r="E278" s="5"/>
    </row>
    <row r="279" spans="2:5" x14ac:dyDescent="0.2">
      <c r="C279" s="5"/>
      <c r="E279" s="5"/>
    </row>
    <row r="280" spans="2:5" x14ac:dyDescent="0.2">
      <c r="C280" s="5"/>
      <c r="E280" s="5"/>
    </row>
    <row r="282" spans="2:5" x14ac:dyDescent="0.2">
      <c r="B282" s="7"/>
      <c r="C282" s="8"/>
      <c r="D282" s="23"/>
      <c r="E282" s="8"/>
    </row>
    <row r="283" spans="2:5" x14ac:dyDescent="0.2">
      <c r="B283" s="7"/>
      <c r="C283" s="8"/>
      <c r="D283" s="23"/>
      <c r="E283" s="8"/>
    </row>
    <row r="284" spans="2:5" x14ac:dyDescent="0.2">
      <c r="B284" s="7"/>
      <c r="C284" s="8"/>
      <c r="D284" s="23"/>
      <c r="E284" s="8"/>
    </row>
    <row r="285" spans="2:5" x14ac:dyDescent="0.2">
      <c r="B285" s="7"/>
      <c r="C285" s="8"/>
      <c r="D285" s="23"/>
      <c r="E285" s="8"/>
    </row>
    <row r="286" spans="2:5" x14ac:dyDescent="0.2">
      <c r="B286" s="7"/>
      <c r="C286" s="8"/>
      <c r="D286" s="23"/>
      <c r="E286" s="8"/>
    </row>
    <row r="287" spans="2:5" x14ac:dyDescent="0.2">
      <c r="B287" s="7"/>
      <c r="C287" s="8"/>
      <c r="D287" s="23"/>
      <c r="E287" s="8"/>
    </row>
    <row r="288" spans="2:5" x14ac:dyDescent="0.2">
      <c r="B288" s="7"/>
      <c r="C288" s="8"/>
      <c r="D288" s="23"/>
      <c r="E288" s="8"/>
    </row>
    <row r="289" spans="2:5" x14ac:dyDescent="0.2">
      <c r="B289" s="7"/>
      <c r="C289" s="8"/>
      <c r="D289" s="23"/>
      <c r="E289" s="8"/>
    </row>
    <row r="290" spans="2:5" x14ac:dyDescent="0.2">
      <c r="B290" s="7"/>
      <c r="C290" s="8"/>
      <c r="D290" s="23"/>
      <c r="E290" s="8"/>
    </row>
    <row r="291" spans="2:5" x14ac:dyDescent="0.2">
      <c r="B291" s="7"/>
      <c r="C291" s="8"/>
      <c r="D291" s="23"/>
      <c r="E291" s="8"/>
    </row>
    <row r="292" spans="2:5" x14ac:dyDescent="0.2">
      <c r="B292" s="7"/>
      <c r="C292" s="8"/>
      <c r="D292" s="23"/>
      <c r="E292" s="8"/>
    </row>
    <row r="293" spans="2:5" x14ac:dyDescent="0.2">
      <c r="B293" s="7"/>
      <c r="C293" s="8"/>
      <c r="D293" s="23"/>
      <c r="E293" s="8"/>
    </row>
    <row r="294" spans="2:5" x14ac:dyDescent="0.2">
      <c r="B294" s="7"/>
      <c r="C294" s="8"/>
      <c r="D294" s="23"/>
      <c r="E294" s="8"/>
    </row>
    <row r="295" spans="2:5" x14ac:dyDescent="0.2">
      <c r="B295" s="7"/>
      <c r="C295" s="8"/>
      <c r="D295" s="23"/>
      <c r="E295" s="8"/>
    </row>
    <row r="296" spans="2:5" x14ac:dyDescent="0.2">
      <c r="B296" s="7"/>
      <c r="C296" s="8"/>
      <c r="D296" s="23"/>
      <c r="E296" s="8"/>
    </row>
  </sheetData>
  <hyperlinks>
    <hyperlink ref="F1" location="Menu!A1" display="Back to Menu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workbookViewId="0">
      <selection activeCell="E1" sqref="E1"/>
    </sheetView>
  </sheetViews>
  <sheetFormatPr defaultRowHeight="15" x14ac:dyDescent="0.25"/>
  <cols>
    <col min="1" max="1" width="2.140625" customWidth="1"/>
    <col min="2" max="2" width="60" customWidth="1"/>
    <col min="3" max="3" width="14.28515625" customWidth="1"/>
    <col min="4" max="4" width="24.28515625" style="26" customWidth="1"/>
    <col min="5" max="5" width="18.5703125" customWidth="1"/>
  </cols>
  <sheetData>
    <row r="1" spans="2:5" x14ac:dyDescent="0.25">
      <c r="E1" s="41" t="s">
        <v>403</v>
      </c>
    </row>
    <row r="2" spans="2:5" ht="18.75" x14ac:dyDescent="0.3">
      <c r="B2" s="4" t="s">
        <v>166</v>
      </c>
      <c r="C2" s="1" t="s">
        <v>189</v>
      </c>
      <c r="D2" s="22" t="s">
        <v>190</v>
      </c>
      <c r="E2" s="21" t="s">
        <v>329</v>
      </c>
    </row>
    <row r="3" spans="2:5" ht="30" x14ac:dyDescent="0.25">
      <c r="B3" s="17" t="s">
        <v>0</v>
      </c>
      <c r="C3" s="24" t="s">
        <v>327</v>
      </c>
      <c r="D3" s="14" t="s">
        <v>16</v>
      </c>
      <c r="E3" s="15" t="s">
        <v>328</v>
      </c>
    </row>
    <row r="4" spans="2:5" x14ac:dyDescent="0.25">
      <c r="B4" s="1" t="s">
        <v>167</v>
      </c>
      <c r="C4" s="20">
        <v>102.35</v>
      </c>
      <c r="D4" s="19" t="s">
        <v>184</v>
      </c>
      <c r="E4" s="5">
        <f>Table4[[#This Row],[  ]]*1.25*1.14</f>
        <v>145.84875</v>
      </c>
    </row>
    <row r="5" spans="2:5" x14ac:dyDescent="0.25">
      <c r="B5" s="1" t="s">
        <v>168</v>
      </c>
      <c r="C5" s="20">
        <v>102.35</v>
      </c>
      <c r="D5" s="19" t="s">
        <v>184</v>
      </c>
      <c r="E5" s="5">
        <f>Table4[[#This Row],[  ]]*1.25*1.14</f>
        <v>145.84875</v>
      </c>
    </row>
    <row r="6" spans="2:5" x14ac:dyDescent="0.25">
      <c r="B6" s="1" t="s">
        <v>169</v>
      </c>
      <c r="C6" s="20">
        <v>103.49999999999901</v>
      </c>
      <c r="D6" s="19" t="s">
        <v>184</v>
      </c>
      <c r="E6" s="5">
        <f>Table4[[#This Row],[  ]]*1.25*1.14</f>
        <v>147.48749999999856</v>
      </c>
    </row>
    <row r="7" spans="2:5" x14ac:dyDescent="0.25">
      <c r="B7" s="1" t="s">
        <v>170</v>
      </c>
      <c r="C7" s="20">
        <v>88.55</v>
      </c>
      <c r="D7" s="19" t="s">
        <v>184</v>
      </c>
      <c r="E7" s="5">
        <f>Table4[[#This Row],[  ]]*1.25*1.14</f>
        <v>126.18374999999999</v>
      </c>
    </row>
    <row r="8" spans="2:5" x14ac:dyDescent="0.25">
      <c r="B8" s="1" t="s">
        <v>171</v>
      </c>
      <c r="C8" s="20">
        <v>0</v>
      </c>
      <c r="D8" s="19" t="s">
        <v>184</v>
      </c>
      <c r="E8" s="5">
        <f>Table4[[#This Row],[  ]]*1.25*1.14</f>
        <v>0</v>
      </c>
    </row>
    <row r="9" spans="2:5" x14ac:dyDescent="0.25">
      <c r="B9" s="1" t="s">
        <v>172</v>
      </c>
      <c r="C9" s="20">
        <v>102.35</v>
      </c>
      <c r="D9" s="19" t="s">
        <v>184</v>
      </c>
      <c r="E9" s="5">
        <f>Table4[[#This Row],[  ]]*1.25*1.14</f>
        <v>145.84875</v>
      </c>
    </row>
    <row r="10" spans="2:5" x14ac:dyDescent="0.25">
      <c r="B10" s="1" t="s">
        <v>173</v>
      </c>
      <c r="C10" s="20">
        <v>102.35</v>
      </c>
      <c r="D10" s="19" t="s">
        <v>184</v>
      </c>
      <c r="E10" s="5">
        <f>Table4[[#This Row],[  ]]*1.25*1.14</f>
        <v>145.84875</v>
      </c>
    </row>
    <row r="11" spans="2:5" x14ac:dyDescent="0.25">
      <c r="B11" s="1" t="s">
        <v>174</v>
      </c>
      <c r="C11" s="20">
        <v>241.49999999999901</v>
      </c>
      <c r="D11" s="19" t="s">
        <v>184</v>
      </c>
      <c r="E11" s="5">
        <f>Table4[[#This Row],[  ]]*1.25*1.14</f>
        <v>344.13749999999857</v>
      </c>
    </row>
    <row r="12" spans="2:5" x14ac:dyDescent="0.25">
      <c r="B12" s="1" t="s">
        <v>175</v>
      </c>
      <c r="C12" s="20">
        <v>252.99999999999901</v>
      </c>
      <c r="D12" s="19" t="s">
        <v>184</v>
      </c>
      <c r="E12" s="5">
        <f>Table4[[#This Row],[  ]]*1.25*1.14</f>
        <v>360.52499999999856</v>
      </c>
    </row>
    <row r="13" spans="2:5" x14ac:dyDescent="0.25">
      <c r="B13" s="1" t="s">
        <v>176</v>
      </c>
      <c r="C13" s="20">
        <v>276</v>
      </c>
      <c r="D13" s="19" t="s">
        <v>184</v>
      </c>
      <c r="E13" s="5">
        <f>Table4[[#This Row],[  ]]*1.25*1.14</f>
        <v>393.29999999999995</v>
      </c>
    </row>
    <row r="14" spans="2:5" x14ac:dyDescent="0.25">
      <c r="B14" s="1" t="s">
        <v>177</v>
      </c>
      <c r="C14" s="20">
        <v>345</v>
      </c>
      <c r="D14" s="19" t="s">
        <v>184</v>
      </c>
      <c r="E14" s="5">
        <f>Table4[[#This Row],[  ]]*1.25*1.14</f>
        <v>491.62499999999994</v>
      </c>
    </row>
    <row r="15" spans="2:5" x14ac:dyDescent="0.25">
      <c r="B15" s="1" t="s">
        <v>178</v>
      </c>
      <c r="C15" s="20">
        <v>229.99999999999901</v>
      </c>
      <c r="D15" s="19" t="s">
        <v>184</v>
      </c>
      <c r="E15" s="5">
        <f>Table4[[#This Row],[  ]]*1.25*1.14</f>
        <v>327.74999999999852</v>
      </c>
    </row>
    <row r="16" spans="2:5" x14ac:dyDescent="0.25">
      <c r="B16" s="1" t="s">
        <v>179</v>
      </c>
      <c r="C16" s="20">
        <v>345</v>
      </c>
      <c r="D16" s="19" t="s">
        <v>184</v>
      </c>
      <c r="E16" s="5">
        <f>Table4[[#This Row],[  ]]*1.25*1.14</f>
        <v>491.62499999999994</v>
      </c>
    </row>
    <row r="17" spans="2:5" x14ac:dyDescent="0.25">
      <c r="B17" s="1" t="s">
        <v>180</v>
      </c>
      <c r="C17" s="20">
        <v>563.5</v>
      </c>
      <c r="D17" s="19" t="s">
        <v>184</v>
      </c>
      <c r="E17" s="5">
        <f>Table4[[#This Row],[  ]]*1.25*1.14</f>
        <v>802.98749999999995</v>
      </c>
    </row>
    <row r="18" spans="2:5" x14ac:dyDescent="0.25">
      <c r="B18" s="1" t="s">
        <v>181</v>
      </c>
      <c r="C18" s="20">
        <v>149.5</v>
      </c>
      <c r="D18" s="19" t="s">
        <v>184</v>
      </c>
      <c r="E18" s="5">
        <f>Table4[[#This Row],[  ]]*1.25*1.14</f>
        <v>213.03749999999999</v>
      </c>
    </row>
    <row r="19" spans="2:5" x14ac:dyDescent="0.25">
      <c r="B19" s="1" t="s">
        <v>185</v>
      </c>
      <c r="C19" s="20">
        <v>0</v>
      </c>
      <c r="D19" s="19" t="s">
        <v>184</v>
      </c>
      <c r="E19" s="5">
        <f>Table4[[#This Row],[  ]]*1.25*1.14</f>
        <v>0</v>
      </c>
    </row>
    <row r="20" spans="2:5" x14ac:dyDescent="0.25">
      <c r="B20" s="1" t="s">
        <v>186</v>
      </c>
      <c r="C20" s="20">
        <v>0</v>
      </c>
      <c r="D20" s="19" t="s">
        <v>184</v>
      </c>
      <c r="E20" s="5">
        <f>Table4[[#This Row],[  ]]*1.25*1.14</f>
        <v>0</v>
      </c>
    </row>
    <row r="21" spans="2:5" x14ac:dyDescent="0.25">
      <c r="B21" s="1" t="s">
        <v>182</v>
      </c>
      <c r="C21" s="20">
        <v>149.5</v>
      </c>
      <c r="D21" s="19" t="s">
        <v>184</v>
      </c>
      <c r="E21" s="5">
        <f>Table4[[#This Row],[  ]]*1.25*1.14</f>
        <v>213.03749999999999</v>
      </c>
    </row>
    <row r="22" spans="2:5" x14ac:dyDescent="0.25">
      <c r="B22" s="1" t="s">
        <v>183</v>
      </c>
      <c r="C22" s="20">
        <v>345</v>
      </c>
      <c r="D22" s="19" t="s">
        <v>184</v>
      </c>
      <c r="E22" s="5">
        <f>Table4[[#This Row],[  ]]*1.25*1.14</f>
        <v>491.62499999999994</v>
      </c>
    </row>
  </sheetData>
  <hyperlinks>
    <hyperlink ref="E1" location="Menu!A1" display="Back to Menu"/>
  </hyperlink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3"/>
  <sheetViews>
    <sheetView workbookViewId="0">
      <selection activeCell="E25" sqref="E25"/>
    </sheetView>
  </sheetViews>
  <sheetFormatPr defaultRowHeight="15" x14ac:dyDescent="0.25"/>
  <cols>
    <col min="1" max="1" width="2.140625" customWidth="1"/>
    <col min="2" max="2" width="60" customWidth="1"/>
    <col min="3" max="3" width="14.28515625" customWidth="1"/>
    <col min="4" max="4" width="24.28515625" customWidth="1"/>
    <col min="5" max="5" width="18.5703125" customWidth="1"/>
  </cols>
  <sheetData>
    <row r="1" spans="2:5" x14ac:dyDescent="0.25">
      <c r="E1" s="41" t="s">
        <v>403</v>
      </c>
    </row>
    <row r="2" spans="2:5" ht="18.75" x14ac:dyDescent="0.3">
      <c r="B2" s="4" t="s">
        <v>192</v>
      </c>
      <c r="C2" s="1"/>
      <c r="D2" s="1"/>
    </row>
    <row r="3" spans="2:5" ht="30" x14ac:dyDescent="0.25">
      <c r="B3" s="17" t="s">
        <v>0</v>
      </c>
      <c r="C3" s="15" t="s">
        <v>327</v>
      </c>
      <c r="D3" s="14" t="s">
        <v>16</v>
      </c>
      <c r="E3" s="15" t="s">
        <v>328</v>
      </c>
    </row>
    <row r="4" spans="2:5" x14ac:dyDescent="0.25">
      <c r="B4" s="6" t="s">
        <v>266</v>
      </c>
      <c r="C4" s="6"/>
      <c r="D4" s="6"/>
    </row>
    <row r="5" spans="2:5" x14ac:dyDescent="0.25">
      <c r="B5" s="1" t="s">
        <v>193</v>
      </c>
      <c r="C5" s="5">
        <v>13.765499999999999</v>
      </c>
      <c r="D5" s="1" t="s">
        <v>17</v>
      </c>
      <c r="E5" s="10">
        <f>Table5[[#This Row],[Column2]]*1.25*1.14</f>
        <v>19.615837499999998</v>
      </c>
    </row>
    <row r="6" spans="2:5" x14ac:dyDescent="0.25">
      <c r="B6" s="1" t="s">
        <v>194</v>
      </c>
      <c r="C6" s="5">
        <v>22.977</v>
      </c>
      <c r="D6" s="1" t="s">
        <v>17</v>
      </c>
      <c r="E6" s="10">
        <f>Table5[[#This Row],[Column2]]*1.25*1.14</f>
        <v>32.742224999999998</v>
      </c>
    </row>
    <row r="7" spans="2:5" x14ac:dyDescent="0.25">
      <c r="B7" s="1" t="s">
        <v>195</v>
      </c>
      <c r="C7" s="5">
        <v>34.200999999999901</v>
      </c>
      <c r="D7" s="1" t="s">
        <v>17</v>
      </c>
      <c r="E7" s="10">
        <f>Table5[[#This Row],[Column2]]*1.25*1.14</f>
        <v>48.736424999999855</v>
      </c>
    </row>
    <row r="8" spans="2:5" x14ac:dyDescent="0.25">
      <c r="B8" s="1" t="s">
        <v>196</v>
      </c>
      <c r="C8" s="5">
        <v>56.407499999999899</v>
      </c>
      <c r="D8" s="1" t="s">
        <v>17</v>
      </c>
      <c r="E8" s="10">
        <f>Table5[[#This Row],[Column2]]*1.25*1.14</f>
        <v>80.380687499999851</v>
      </c>
    </row>
    <row r="9" spans="2:5" x14ac:dyDescent="0.25">
      <c r="B9" s="1" t="s">
        <v>197</v>
      </c>
      <c r="C9" s="5">
        <v>84.248999999999995</v>
      </c>
      <c r="D9" s="1" t="s">
        <v>17</v>
      </c>
      <c r="E9" s="10">
        <f>Table5[[#This Row],[Column2]]*1.25*1.14</f>
        <v>120.05482499999999</v>
      </c>
    </row>
    <row r="10" spans="2:5" x14ac:dyDescent="0.25">
      <c r="B10" s="1" t="s">
        <v>198</v>
      </c>
      <c r="C10" s="5">
        <v>87.767999999999901</v>
      </c>
      <c r="D10" s="1" t="s">
        <v>17</v>
      </c>
      <c r="E10" s="10">
        <f>Table5[[#This Row],[Column2]]*1.25*1.14</f>
        <v>125.06939999999986</v>
      </c>
    </row>
    <row r="11" spans="2:5" x14ac:dyDescent="0.25">
      <c r="B11" s="1" t="s">
        <v>199</v>
      </c>
      <c r="C11" s="5">
        <v>92.160999999999902</v>
      </c>
      <c r="D11" s="1" t="s">
        <v>17</v>
      </c>
      <c r="E11" s="10">
        <f>Table5[[#This Row],[Column2]]*1.25*1.14</f>
        <v>131.32942499999984</v>
      </c>
    </row>
    <row r="12" spans="2:5" x14ac:dyDescent="0.25">
      <c r="B12" s="1" t="s">
        <v>200</v>
      </c>
      <c r="C12" s="5">
        <v>96.507999999999996</v>
      </c>
      <c r="D12" s="1" t="s">
        <v>17</v>
      </c>
      <c r="E12" s="10">
        <f>Table5[[#This Row],[Column2]]*1.25*1.14</f>
        <v>137.52389999999997</v>
      </c>
    </row>
    <row r="13" spans="2:5" x14ac:dyDescent="0.25">
      <c r="B13" s="1" t="s">
        <v>201</v>
      </c>
      <c r="C13" s="5">
        <v>98.1755</v>
      </c>
      <c r="D13" s="1" t="s">
        <v>17</v>
      </c>
      <c r="E13" s="10">
        <f>Table5[[#This Row],[Column2]]*1.25*1.14</f>
        <v>139.90008749999998</v>
      </c>
    </row>
    <row r="14" spans="2:5" x14ac:dyDescent="0.25">
      <c r="B14" s="1" t="s">
        <v>202</v>
      </c>
      <c r="C14" s="5">
        <v>101.096499999999</v>
      </c>
      <c r="D14" s="1" t="s">
        <v>17</v>
      </c>
      <c r="E14" s="10">
        <f>Table5[[#This Row],[Column2]]*1.25*1.14</f>
        <v>144.06251249999855</v>
      </c>
    </row>
    <row r="15" spans="2:5" x14ac:dyDescent="0.25">
      <c r="B15" s="1" t="s">
        <v>203</v>
      </c>
      <c r="C15" s="5">
        <v>123.5675</v>
      </c>
      <c r="D15" s="1" t="s">
        <v>17</v>
      </c>
      <c r="E15" s="10">
        <f>Table5[[#This Row],[Column2]]*1.25*1.14</f>
        <v>176.08368749999997</v>
      </c>
    </row>
    <row r="16" spans="2:5" x14ac:dyDescent="0.25">
      <c r="B16" s="1" t="s">
        <v>204</v>
      </c>
      <c r="C16" s="5">
        <v>147.44149999999999</v>
      </c>
      <c r="D16" s="1" t="s">
        <v>17</v>
      </c>
      <c r="E16" s="10">
        <f>Table5[[#This Row],[Column2]]*1.25*1.14</f>
        <v>210.10413749999998</v>
      </c>
    </row>
    <row r="17" spans="2:5" x14ac:dyDescent="0.25">
      <c r="B17" s="1" t="s">
        <v>205</v>
      </c>
      <c r="C17" s="5">
        <v>176.92749999999899</v>
      </c>
      <c r="D17" s="1" t="s">
        <v>17</v>
      </c>
      <c r="E17" s="10">
        <f>Table5[[#This Row],[Column2]]*1.25*1.14</f>
        <v>252.12168749999853</v>
      </c>
    </row>
    <row r="18" spans="2:5" x14ac:dyDescent="0.25">
      <c r="B18" s="1" t="s">
        <v>206</v>
      </c>
      <c r="C18" s="5">
        <v>193.073499999999</v>
      </c>
      <c r="D18" s="1" t="s">
        <v>17</v>
      </c>
      <c r="E18" s="10">
        <f>Table5[[#This Row],[Column2]]*1.25*1.14</f>
        <v>275.12973749999855</v>
      </c>
    </row>
    <row r="19" spans="2:5" x14ac:dyDescent="0.25">
      <c r="B19" s="1" t="s">
        <v>207</v>
      </c>
      <c r="C19" s="5">
        <v>209.21949999999899</v>
      </c>
      <c r="D19" s="1" t="s">
        <v>17</v>
      </c>
      <c r="E19" s="10">
        <f>Table5[[#This Row],[Column2]]*1.25*1.14</f>
        <v>298.13778749999852</v>
      </c>
    </row>
    <row r="20" spans="2:5" x14ac:dyDescent="0.25">
      <c r="B20" s="1" t="s">
        <v>208</v>
      </c>
      <c r="C20" s="5">
        <v>252.74699999999899</v>
      </c>
      <c r="D20" s="1" t="s">
        <v>17</v>
      </c>
      <c r="E20" s="10">
        <f>Table5[[#This Row],[Column2]]*1.25*1.14</f>
        <v>360.1644749999985</v>
      </c>
    </row>
    <row r="21" spans="2:5" x14ac:dyDescent="0.25">
      <c r="B21" s="1" t="s">
        <v>209</v>
      </c>
      <c r="C21" s="5">
        <v>322.95449999999897</v>
      </c>
      <c r="D21" s="1" t="s">
        <v>17</v>
      </c>
      <c r="E21" s="10">
        <f>Table5[[#This Row],[Column2]]*1.25*1.14</f>
        <v>460.21016249999849</v>
      </c>
    </row>
    <row r="22" spans="2:5" x14ac:dyDescent="0.25">
      <c r="B22" s="1" t="s">
        <v>210</v>
      </c>
      <c r="C22" s="5">
        <v>391.75900000000001</v>
      </c>
      <c r="D22" s="1" t="s">
        <v>17</v>
      </c>
      <c r="E22" s="10">
        <f>Table5[[#This Row],[Column2]]*1.25*1.14</f>
        <v>558.256575</v>
      </c>
    </row>
    <row r="23" spans="2:5" x14ac:dyDescent="0.25">
      <c r="B23" s="1" t="s">
        <v>250</v>
      </c>
      <c r="C23" s="5">
        <v>459.99999999999898</v>
      </c>
      <c r="D23" s="1" t="s">
        <v>17</v>
      </c>
      <c r="E23" s="10">
        <f>Table5[[#This Row],[Column2]]*1.25*1.14</f>
        <v>655.49999999999852</v>
      </c>
    </row>
    <row r="24" spans="2:5" x14ac:dyDescent="0.25">
      <c r="B24" s="1"/>
      <c r="C24" s="5"/>
      <c r="D24" s="1"/>
      <c r="E24" s="10"/>
    </row>
    <row r="25" spans="2:5" x14ac:dyDescent="0.25">
      <c r="B25" s="6" t="s">
        <v>269</v>
      </c>
      <c r="C25" s="5"/>
      <c r="D25" s="1"/>
      <c r="E25" s="10"/>
    </row>
    <row r="26" spans="2:5" x14ac:dyDescent="0.25">
      <c r="B26" s="1" t="s">
        <v>211</v>
      </c>
      <c r="C26" s="5">
        <v>4.0249999999999897</v>
      </c>
      <c r="D26" s="1" t="s">
        <v>17</v>
      </c>
      <c r="E26" s="10">
        <f>Table5[[#This Row],[Column2]]*1.25*1.14</f>
        <v>5.7356249999999855</v>
      </c>
    </row>
    <row r="27" spans="2:5" x14ac:dyDescent="0.25">
      <c r="B27" s="1" t="s">
        <v>212</v>
      </c>
      <c r="C27" s="5">
        <v>6.1294999999999904</v>
      </c>
      <c r="D27" s="1" t="s">
        <v>17</v>
      </c>
      <c r="E27" s="10">
        <f>Table5[[#This Row],[Column2]]*1.25*1.14</f>
        <v>8.7345374999999859</v>
      </c>
    </row>
    <row r="28" spans="2:5" x14ac:dyDescent="0.25">
      <c r="B28" s="1" t="s">
        <v>213</v>
      </c>
      <c r="C28" s="5">
        <v>14.4209999999999</v>
      </c>
      <c r="D28" s="1" t="s">
        <v>17</v>
      </c>
      <c r="E28" s="10">
        <f>Table5[[#This Row],[Column2]]*1.25*1.14</f>
        <v>20.549924999999856</v>
      </c>
    </row>
    <row r="29" spans="2:5" x14ac:dyDescent="0.25">
      <c r="B29" s="1" t="s">
        <v>214</v>
      </c>
      <c r="C29" s="5">
        <v>16.042499999999901</v>
      </c>
      <c r="D29" s="1" t="s">
        <v>17</v>
      </c>
      <c r="E29" s="10">
        <f>Table5[[#This Row],[Column2]]*1.25*1.14</f>
        <v>22.860562499999858</v>
      </c>
    </row>
    <row r="30" spans="2:5" x14ac:dyDescent="0.25">
      <c r="B30" s="1" t="s">
        <v>215</v>
      </c>
      <c r="C30" s="5">
        <v>19.6189999999999</v>
      </c>
      <c r="D30" s="1" t="s">
        <v>17</v>
      </c>
      <c r="E30" s="10">
        <f>Table5[[#This Row],[Column2]]*1.25*1.14</f>
        <v>27.957074999999854</v>
      </c>
    </row>
    <row r="31" spans="2:5" x14ac:dyDescent="0.25">
      <c r="B31" s="1" t="s">
        <v>216</v>
      </c>
      <c r="C31" s="5">
        <v>24.494999999999902</v>
      </c>
      <c r="D31" s="1" t="s">
        <v>17</v>
      </c>
      <c r="E31" s="10">
        <f>Table5[[#This Row],[Column2]]*1.25*1.14</f>
        <v>34.905374999999857</v>
      </c>
    </row>
    <row r="32" spans="2:5" x14ac:dyDescent="0.25">
      <c r="B32" s="1" t="s">
        <v>217</v>
      </c>
      <c r="C32" s="5">
        <v>27.772499999999901</v>
      </c>
      <c r="D32" s="1" t="s">
        <v>17</v>
      </c>
      <c r="E32" s="10">
        <f>Table5[[#This Row],[Column2]]*1.25*1.14</f>
        <v>39.575812499999856</v>
      </c>
    </row>
    <row r="33" spans="2:5" x14ac:dyDescent="0.25">
      <c r="B33" s="1" t="s">
        <v>218</v>
      </c>
      <c r="C33" s="5">
        <v>33.165999999999997</v>
      </c>
      <c r="D33" s="1" t="s">
        <v>17</v>
      </c>
      <c r="E33" s="10">
        <f>Table5[[#This Row],[Column2]]*1.25*1.14</f>
        <v>47.261549999999993</v>
      </c>
    </row>
    <row r="34" spans="2:5" x14ac:dyDescent="0.25">
      <c r="B34" s="1" t="s">
        <v>219</v>
      </c>
      <c r="C34" s="5">
        <v>36.9955</v>
      </c>
      <c r="D34" s="1" t="s">
        <v>17</v>
      </c>
      <c r="E34" s="10">
        <f>Table5[[#This Row],[Column2]]*1.25*1.14</f>
        <v>52.718587499999991</v>
      </c>
    </row>
    <row r="35" spans="2:5" x14ac:dyDescent="0.25">
      <c r="B35" s="1" t="s">
        <v>220</v>
      </c>
      <c r="C35" s="5">
        <v>40.319000000000003</v>
      </c>
      <c r="D35" s="1" t="s">
        <v>17</v>
      </c>
      <c r="E35" s="10">
        <f>Table5[[#This Row],[Column2]]*1.25*1.14</f>
        <v>57.454575000000006</v>
      </c>
    </row>
    <row r="36" spans="2:5" x14ac:dyDescent="0.25">
      <c r="B36" s="1" t="s">
        <v>221</v>
      </c>
      <c r="C36" s="5">
        <v>45.160499999999999</v>
      </c>
      <c r="D36" s="1" t="s">
        <v>17</v>
      </c>
      <c r="E36" s="10">
        <f>Table5[[#This Row],[Column2]]*1.25*1.14</f>
        <v>64.3537125</v>
      </c>
    </row>
    <row r="37" spans="2:5" x14ac:dyDescent="0.25">
      <c r="B37" s="1" t="s">
        <v>222</v>
      </c>
      <c r="C37" s="5">
        <v>49.495999999999903</v>
      </c>
      <c r="D37" s="1" t="s">
        <v>17</v>
      </c>
      <c r="E37" s="10">
        <f>Table5[[#This Row],[Column2]]*1.25*1.14</f>
        <v>70.531799999999848</v>
      </c>
    </row>
    <row r="38" spans="2:5" x14ac:dyDescent="0.25">
      <c r="B38" s="1" t="s">
        <v>223</v>
      </c>
      <c r="C38" s="5">
        <v>55.487499999999997</v>
      </c>
      <c r="D38" s="1" t="s">
        <v>17</v>
      </c>
      <c r="E38" s="10">
        <f>Table5[[#This Row],[Column2]]*1.25*1.14</f>
        <v>79.069687499999986</v>
      </c>
    </row>
    <row r="39" spans="2:5" x14ac:dyDescent="0.25">
      <c r="B39" s="1" t="s">
        <v>224</v>
      </c>
      <c r="C39" s="5">
        <v>59.823</v>
      </c>
      <c r="D39" s="1" t="s">
        <v>17</v>
      </c>
      <c r="E39" s="10">
        <f>Table5[[#This Row],[Column2]]*1.25*1.14</f>
        <v>85.24777499999999</v>
      </c>
    </row>
    <row r="40" spans="2:5" x14ac:dyDescent="0.25">
      <c r="B40" s="1" t="s">
        <v>225</v>
      </c>
      <c r="C40" s="5">
        <v>69.839499999999902</v>
      </c>
      <c r="D40" s="1" t="s">
        <v>17</v>
      </c>
      <c r="E40" s="10">
        <f>Table5[[#This Row],[Column2]]*1.25*1.14</f>
        <v>99.521287499999858</v>
      </c>
    </row>
    <row r="41" spans="2:5" x14ac:dyDescent="0.25">
      <c r="B41" s="1" t="s">
        <v>226</v>
      </c>
      <c r="C41" s="5">
        <v>79.602999999999994</v>
      </c>
      <c r="D41" s="1" t="s">
        <v>17</v>
      </c>
      <c r="E41" s="10">
        <f>Table5[[#This Row],[Column2]]*1.25*1.14</f>
        <v>113.43427499999999</v>
      </c>
    </row>
    <row r="42" spans="2:5" x14ac:dyDescent="0.25">
      <c r="B42" s="1" t="s">
        <v>236</v>
      </c>
      <c r="C42" s="5">
        <v>85.352999999999994</v>
      </c>
      <c r="D42" s="1" t="s">
        <v>17</v>
      </c>
      <c r="E42" s="10">
        <f>Table5[[#This Row],[Column2]]*1.25*1.14</f>
        <v>121.62802499999998</v>
      </c>
    </row>
    <row r="43" spans="2:5" x14ac:dyDescent="0.25">
      <c r="B43" s="1" t="s">
        <v>247</v>
      </c>
      <c r="C43" s="5">
        <v>91.102999999999994</v>
      </c>
      <c r="D43" s="1" t="s">
        <v>17</v>
      </c>
      <c r="E43" s="10">
        <f>Table5[[#This Row],[Column2]]*1.25*1.14</f>
        <v>129.82177499999997</v>
      </c>
    </row>
    <row r="44" spans="2:5" x14ac:dyDescent="0.25">
      <c r="B44" s="1" t="s">
        <v>252</v>
      </c>
      <c r="C44" s="5">
        <v>96.852999999999994</v>
      </c>
      <c r="D44" s="1" t="s">
        <v>17</v>
      </c>
      <c r="E44" s="10">
        <f>Table5[[#This Row],[Column2]]*1.25*1.14</f>
        <v>138.015525</v>
      </c>
    </row>
    <row r="45" spans="2:5" x14ac:dyDescent="0.25">
      <c r="B45" s="1" t="s">
        <v>248</v>
      </c>
      <c r="C45" s="5">
        <v>102.60299999999999</v>
      </c>
      <c r="D45" s="1" t="s">
        <v>17</v>
      </c>
      <c r="E45" s="10">
        <f>Table5[[#This Row],[Column2]]*1.25*1.14</f>
        <v>146.20927499999999</v>
      </c>
    </row>
    <row r="46" spans="2:5" x14ac:dyDescent="0.25">
      <c r="B46" s="1" t="s">
        <v>253</v>
      </c>
      <c r="C46" s="5">
        <v>108.35299999999999</v>
      </c>
      <c r="D46" s="1" t="s">
        <v>17</v>
      </c>
      <c r="E46" s="10">
        <f>Table5[[#This Row],[Column2]]*1.25*1.14</f>
        <v>154.40302499999999</v>
      </c>
    </row>
    <row r="47" spans="2:5" x14ac:dyDescent="0.25">
      <c r="B47" s="1" t="s">
        <v>249</v>
      </c>
      <c r="C47" s="5">
        <v>114.10299999999999</v>
      </c>
      <c r="D47" s="1" t="s">
        <v>17</v>
      </c>
      <c r="E47" s="10">
        <f>Table5[[#This Row],[Column2]]*1.25*1.14</f>
        <v>162.59677499999998</v>
      </c>
    </row>
    <row r="48" spans="2:5" x14ac:dyDescent="0.25">
      <c r="B48" s="1" t="s">
        <v>254</v>
      </c>
      <c r="C48" s="5">
        <v>119.85299999999999</v>
      </c>
      <c r="D48" s="1" t="s">
        <v>17</v>
      </c>
      <c r="E48" s="10">
        <f>Table5[[#This Row],[Column2]]*1.25*1.14</f>
        <v>170.79052499999997</v>
      </c>
    </row>
    <row r="49" spans="2:5" x14ac:dyDescent="0.25">
      <c r="B49" s="1" t="s">
        <v>255</v>
      </c>
      <c r="C49" s="5">
        <v>125.60299999999999</v>
      </c>
      <c r="D49" s="1" t="s">
        <v>17</v>
      </c>
      <c r="E49" s="10">
        <f>Table5[[#This Row],[Column2]]*1.25*1.14</f>
        <v>178.98427499999997</v>
      </c>
    </row>
    <row r="50" spans="2:5" x14ac:dyDescent="0.25">
      <c r="B50" s="1" t="s">
        <v>256</v>
      </c>
      <c r="C50" s="5">
        <v>131.35299999999901</v>
      </c>
      <c r="D50" s="1" t="s">
        <v>17</v>
      </c>
      <c r="E50" s="10">
        <f>Table5[[#This Row],[Column2]]*1.25*1.14</f>
        <v>187.1780249999986</v>
      </c>
    </row>
    <row r="51" spans="2:5" x14ac:dyDescent="0.25">
      <c r="B51" s="1" t="s">
        <v>257</v>
      </c>
      <c r="C51" s="5">
        <v>137.10299999999901</v>
      </c>
      <c r="D51" s="1" t="s">
        <v>17</v>
      </c>
      <c r="E51" s="10">
        <f>Table5[[#This Row],[Column2]]*1.25*1.14</f>
        <v>195.37177499999859</v>
      </c>
    </row>
    <row r="52" spans="2:5" x14ac:dyDescent="0.25">
      <c r="B52" s="1" t="s">
        <v>258</v>
      </c>
      <c r="C52" s="5">
        <v>142.85299999999901</v>
      </c>
      <c r="D52" s="1" t="s">
        <v>17</v>
      </c>
      <c r="E52" s="10">
        <f>Table5[[#This Row],[Column2]]*1.25*1.14</f>
        <v>203.56552499999859</v>
      </c>
    </row>
    <row r="53" spans="2:5" x14ac:dyDescent="0.25">
      <c r="B53" s="1" t="s">
        <v>259</v>
      </c>
      <c r="C53" s="5">
        <v>148.60299999999901</v>
      </c>
      <c r="D53" s="1" t="s">
        <v>17</v>
      </c>
      <c r="E53" s="10">
        <f>Table5[[#This Row],[Column2]]*1.25*1.14</f>
        <v>211.75927499999858</v>
      </c>
    </row>
    <row r="54" spans="2:5" x14ac:dyDescent="0.25">
      <c r="B54" s="1" t="s">
        <v>260</v>
      </c>
      <c r="C54" s="5">
        <v>154.35299999999901</v>
      </c>
      <c r="D54" s="1" t="s">
        <v>17</v>
      </c>
      <c r="E54" s="10">
        <f>Table5[[#This Row],[Column2]]*1.25*1.14</f>
        <v>219.95302499999858</v>
      </c>
    </row>
    <row r="55" spans="2:5" x14ac:dyDescent="0.25">
      <c r="B55" s="1" t="s">
        <v>261</v>
      </c>
      <c r="C55" s="5">
        <v>160.10299999999901</v>
      </c>
      <c r="D55" s="1" t="s">
        <v>17</v>
      </c>
      <c r="E55" s="10">
        <f>Table5[[#This Row],[Column2]]*1.25*1.14</f>
        <v>228.14677499999857</v>
      </c>
    </row>
    <row r="56" spans="2:5" x14ac:dyDescent="0.25">
      <c r="B56" s="1" t="s">
        <v>262</v>
      </c>
      <c r="C56" s="5">
        <v>165.85299999999901</v>
      </c>
      <c r="D56" s="1" t="s">
        <v>17</v>
      </c>
      <c r="E56" s="10">
        <f>Table5[[#This Row],[Column2]]*1.25*1.14</f>
        <v>236.34052499999859</v>
      </c>
    </row>
    <row r="57" spans="2:5" x14ac:dyDescent="0.25">
      <c r="B57" s="1" t="s">
        <v>263</v>
      </c>
      <c r="C57" s="5">
        <v>171.60299999999901</v>
      </c>
      <c r="D57" s="1" t="s">
        <v>17</v>
      </c>
      <c r="E57" s="10">
        <f>Table5[[#This Row],[Column2]]*1.25*1.14</f>
        <v>244.53427499999859</v>
      </c>
    </row>
    <row r="58" spans="2:5" x14ac:dyDescent="0.25">
      <c r="B58" s="1" t="s">
        <v>264</v>
      </c>
      <c r="C58" s="5">
        <v>177.35299999999901</v>
      </c>
      <c r="D58" s="1" t="s">
        <v>17</v>
      </c>
      <c r="E58" s="10">
        <f>Table5[[#This Row],[Column2]]*1.25*1.14</f>
        <v>252.72802499999858</v>
      </c>
    </row>
    <row r="59" spans="2:5" x14ac:dyDescent="0.25">
      <c r="B59" s="1" t="s">
        <v>265</v>
      </c>
      <c r="C59" s="5">
        <v>183.10299999999901</v>
      </c>
      <c r="D59" s="1" t="s">
        <v>17</v>
      </c>
      <c r="E59" s="10">
        <f>Table5[[#This Row],[Column2]]*1.25*1.14</f>
        <v>260.9217749999986</v>
      </c>
    </row>
    <row r="60" spans="2:5" x14ac:dyDescent="0.25">
      <c r="E60" s="10"/>
    </row>
    <row r="61" spans="2:5" x14ac:dyDescent="0.25">
      <c r="B61" s="6" t="s">
        <v>267</v>
      </c>
      <c r="E61" s="10"/>
    </row>
    <row r="62" spans="2:5" x14ac:dyDescent="0.25">
      <c r="B62" s="1" t="s">
        <v>227</v>
      </c>
      <c r="C62" s="5">
        <v>36.799999999999997</v>
      </c>
      <c r="D62" s="1" t="s">
        <v>17</v>
      </c>
      <c r="E62" s="10">
        <f>Table5[[#This Row],[Column2]]*1.25*1.14</f>
        <v>52.44</v>
      </c>
    </row>
    <row r="63" spans="2:5" x14ac:dyDescent="0.25">
      <c r="B63" s="1" t="s">
        <v>228</v>
      </c>
      <c r="C63" s="5">
        <v>46</v>
      </c>
      <c r="D63" s="1" t="s">
        <v>17</v>
      </c>
      <c r="E63" s="10">
        <f>Table5[[#This Row],[Column2]]*1.25*1.14</f>
        <v>65.55</v>
      </c>
    </row>
    <row r="64" spans="2:5" x14ac:dyDescent="0.25">
      <c r="B64" s="1" t="s">
        <v>229</v>
      </c>
      <c r="C64" s="5">
        <v>92</v>
      </c>
      <c r="D64" s="1" t="s">
        <v>17</v>
      </c>
      <c r="E64" s="10">
        <f>Table5[[#This Row],[Column2]]*1.25*1.14</f>
        <v>131.1</v>
      </c>
    </row>
    <row r="65" spans="2:5" x14ac:dyDescent="0.25">
      <c r="B65" s="1" t="s">
        <v>230</v>
      </c>
      <c r="C65" s="5">
        <v>126.49999999999901</v>
      </c>
      <c r="D65" s="1" t="s">
        <v>17</v>
      </c>
      <c r="E65" s="10">
        <f>Table5[[#This Row],[Column2]]*1.25*1.14</f>
        <v>180.26249999999857</v>
      </c>
    </row>
    <row r="66" spans="2:5" x14ac:dyDescent="0.25">
      <c r="B66" s="1" t="s">
        <v>231</v>
      </c>
      <c r="C66" s="5">
        <v>172.5</v>
      </c>
      <c r="D66" s="1" t="s">
        <v>17</v>
      </c>
      <c r="E66" s="10">
        <f>Table5[[#This Row],[Column2]]*1.25*1.14</f>
        <v>245.81249999999997</v>
      </c>
    </row>
    <row r="67" spans="2:5" x14ac:dyDescent="0.25">
      <c r="B67" s="1" t="s">
        <v>232</v>
      </c>
      <c r="C67" s="5">
        <v>229.99999999999901</v>
      </c>
      <c r="D67" s="1" t="s">
        <v>17</v>
      </c>
      <c r="E67" s="10">
        <f>Table5[[#This Row],[Column2]]*1.25*1.14</f>
        <v>327.74999999999852</v>
      </c>
    </row>
    <row r="68" spans="2:5" x14ac:dyDescent="0.25">
      <c r="B68" s="1" t="s">
        <v>233</v>
      </c>
      <c r="C68" s="5">
        <v>264.5</v>
      </c>
      <c r="D68" s="1" t="s">
        <v>17</v>
      </c>
      <c r="E68" s="10">
        <f>Table5[[#This Row],[Column2]]*1.25*1.14</f>
        <v>376.91249999999997</v>
      </c>
    </row>
    <row r="69" spans="2:5" x14ac:dyDescent="0.25">
      <c r="B69" s="1" t="s">
        <v>234</v>
      </c>
      <c r="C69" s="5">
        <v>322</v>
      </c>
      <c r="D69" s="1" t="s">
        <v>17</v>
      </c>
      <c r="E69" s="10">
        <f>Table5[[#This Row],[Column2]]*1.25*1.14</f>
        <v>458.84999999999997</v>
      </c>
    </row>
    <row r="70" spans="2:5" x14ac:dyDescent="0.25">
      <c r="B70" s="1" t="s">
        <v>235</v>
      </c>
      <c r="C70" s="5">
        <v>459.99999999999898</v>
      </c>
      <c r="D70" s="1" t="s">
        <v>17</v>
      </c>
      <c r="E70" s="10">
        <f>Table5[[#This Row],[Column2]]*1.25*1.14</f>
        <v>655.49999999999852</v>
      </c>
    </row>
    <row r="71" spans="2:5" x14ac:dyDescent="0.25">
      <c r="B71" s="1"/>
      <c r="C71" s="5"/>
      <c r="D71" s="1"/>
      <c r="E71" s="10"/>
    </row>
    <row r="72" spans="2:5" x14ac:dyDescent="0.25">
      <c r="B72" s="6" t="s">
        <v>268</v>
      </c>
      <c r="E72" s="10"/>
    </row>
    <row r="73" spans="2:5" x14ac:dyDescent="0.25">
      <c r="B73" s="1" t="s">
        <v>237</v>
      </c>
      <c r="C73" s="5">
        <v>86.25</v>
      </c>
      <c r="D73" s="1" t="s">
        <v>17</v>
      </c>
      <c r="E73" s="10">
        <f>Table5[[#This Row],[Column2]]*1.25*1.14</f>
        <v>122.90624999999999</v>
      </c>
    </row>
    <row r="74" spans="2:5" x14ac:dyDescent="0.25">
      <c r="B74" s="1" t="s">
        <v>238</v>
      </c>
      <c r="C74" s="5">
        <v>114.99999999999901</v>
      </c>
      <c r="D74" s="1" t="s">
        <v>17</v>
      </c>
      <c r="E74" s="10">
        <f>Table5[[#This Row],[Column2]]*1.25*1.14</f>
        <v>163.87499999999855</v>
      </c>
    </row>
    <row r="75" spans="2:5" x14ac:dyDescent="0.25">
      <c r="B75" s="1" t="s">
        <v>239</v>
      </c>
      <c r="C75" s="5">
        <v>143.75</v>
      </c>
      <c r="D75" s="1" t="s">
        <v>17</v>
      </c>
      <c r="E75" s="10">
        <f>Table5[[#This Row],[Column2]]*1.25*1.14</f>
        <v>204.84374999999997</v>
      </c>
    </row>
    <row r="76" spans="2:5" x14ac:dyDescent="0.25">
      <c r="B76" s="1" t="s">
        <v>240</v>
      </c>
      <c r="C76" s="5">
        <v>105.8</v>
      </c>
      <c r="D76" s="1" t="s">
        <v>17</v>
      </c>
      <c r="E76" s="10">
        <f>Table5[[#This Row],[Column2]]*1.25*1.14</f>
        <v>150.76499999999999</v>
      </c>
    </row>
    <row r="77" spans="2:5" x14ac:dyDescent="0.25">
      <c r="B77" s="1" t="s">
        <v>241</v>
      </c>
      <c r="C77" s="5">
        <v>318.54999999999899</v>
      </c>
      <c r="D77" s="1" t="s">
        <v>17</v>
      </c>
      <c r="E77" s="10">
        <f>Table5[[#This Row],[Column2]]*1.25*1.14</f>
        <v>453.93374999999855</v>
      </c>
    </row>
    <row r="78" spans="2:5" x14ac:dyDescent="0.25">
      <c r="B78" s="1" t="s">
        <v>242</v>
      </c>
      <c r="C78" s="5">
        <v>350.75</v>
      </c>
      <c r="D78" s="1" t="s">
        <v>17</v>
      </c>
      <c r="E78" s="10">
        <f>Table5[[#This Row],[Column2]]*1.25*1.14</f>
        <v>499.81874999999997</v>
      </c>
    </row>
    <row r="79" spans="2:5" x14ac:dyDescent="0.25">
      <c r="B79" s="1" t="s">
        <v>243</v>
      </c>
      <c r="C79" s="5">
        <v>92</v>
      </c>
      <c r="D79" s="1" t="s">
        <v>17</v>
      </c>
      <c r="E79" s="10">
        <f>Table5[[#This Row],[Column2]]*1.25*1.14</f>
        <v>131.1</v>
      </c>
    </row>
    <row r="80" spans="2:5" x14ac:dyDescent="0.25">
      <c r="B80" s="1" t="s">
        <v>244</v>
      </c>
      <c r="C80" s="5">
        <v>172.5</v>
      </c>
      <c r="D80" s="1" t="s">
        <v>17</v>
      </c>
      <c r="E80" s="10">
        <f>Table5[[#This Row],[Column2]]*1.25*1.14</f>
        <v>245.81249999999997</v>
      </c>
    </row>
    <row r="81" spans="2:5" x14ac:dyDescent="0.25">
      <c r="B81" s="1" t="s">
        <v>245</v>
      </c>
      <c r="C81" s="5">
        <v>287.5</v>
      </c>
      <c r="D81" s="1" t="s">
        <v>17</v>
      </c>
      <c r="E81" s="10">
        <f>Table5[[#This Row],[Column2]]*1.25*1.14</f>
        <v>409.68749999999994</v>
      </c>
    </row>
    <row r="82" spans="2:5" x14ac:dyDescent="0.25">
      <c r="B82" s="1" t="s">
        <v>246</v>
      </c>
      <c r="C82" s="5">
        <v>132.25</v>
      </c>
      <c r="D82" s="1" t="s">
        <v>17</v>
      </c>
      <c r="E82" s="10">
        <f>Table5[[#This Row],[Column2]]*1.25*1.14</f>
        <v>188.45624999999998</v>
      </c>
    </row>
    <row r="83" spans="2:5" x14ac:dyDescent="0.25">
      <c r="B83" s="1" t="s">
        <v>251</v>
      </c>
      <c r="C83" s="5">
        <v>459.99999999999898</v>
      </c>
      <c r="D83" s="1" t="s">
        <v>17</v>
      </c>
      <c r="E83" s="10">
        <f>Table5[[#This Row],[Column2]]*1.25*1.14</f>
        <v>655.49999999999852</v>
      </c>
    </row>
  </sheetData>
  <hyperlinks>
    <hyperlink ref="E1" location="Menu!A1" display="Back to Menu"/>
  </hyperlink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8"/>
  <sheetViews>
    <sheetView workbookViewId="0">
      <selection activeCell="E9" sqref="E9"/>
    </sheetView>
  </sheetViews>
  <sheetFormatPr defaultRowHeight="15" x14ac:dyDescent="0.25"/>
  <cols>
    <col min="1" max="1" width="2.140625" customWidth="1"/>
    <col min="2" max="2" width="60" customWidth="1"/>
    <col min="3" max="3" width="14.28515625" customWidth="1"/>
    <col min="4" max="4" width="24.28515625" customWidth="1"/>
    <col min="5" max="5" width="18.5703125" customWidth="1"/>
  </cols>
  <sheetData>
    <row r="1" spans="2:5" x14ac:dyDescent="0.25">
      <c r="E1" s="41" t="s">
        <v>403</v>
      </c>
    </row>
    <row r="2" spans="2:5" ht="18.75" x14ac:dyDescent="0.3">
      <c r="B2" s="4" t="s">
        <v>270</v>
      </c>
      <c r="C2" s="1"/>
      <c r="D2" s="1"/>
    </row>
    <row r="3" spans="2:5" ht="30" x14ac:dyDescent="0.25">
      <c r="B3" s="16" t="s">
        <v>0</v>
      </c>
      <c r="C3" s="15" t="s">
        <v>327</v>
      </c>
      <c r="D3" s="14" t="s">
        <v>16</v>
      </c>
      <c r="E3" s="15" t="s">
        <v>328</v>
      </c>
    </row>
    <row r="4" spans="2:5" x14ac:dyDescent="0.25">
      <c r="B4" s="6" t="s">
        <v>271</v>
      </c>
      <c r="D4" s="25"/>
      <c r="E4" s="1"/>
    </row>
    <row r="5" spans="2:5" x14ac:dyDescent="0.25">
      <c r="B5" s="1" t="s">
        <v>272</v>
      </c>
      <c r="C5" s="5">
        <v>2640</v>
      </c>
      <c r="D5" s="18" t="s">
        <v>277</v>
      </c>
      <c r="E5" s="5">
        <f>Table6[[#This Row],[Column2]]*1.25*1.14</f>
        <v>3761.9999999999995</v>
      </c>
    </row>
    <row r="6" spans="2:5" x14ac:dyDescent="0.25">
      <c r="B6" s="1" t="s">
        <v>273</v>
      </c>
      <c r="C6" s="5">
        <v>1800</v>
      </c>
      <c r="D6" s="18" t="s">
        <v>277</v>
      </c>
      <c r="E6" s="5">
        <f>Table6[[#This Row],[Column2]]*1.25*1.14</f>
        <v>2565</v>
      </c>
    </row>
    <row r="7" spans="2:5" x14ac:dyDescent="0.25">
      <c r="B7" s="1" t="s">
        <v>274</v>
      </c>
      <c r="C7" s="5">
        <v>1320</v>
      </c>
      <c r="D7" s="18" t="s">
        <v>277</v>
      </c>
      <c r="E7" s="5">
        <f>Table6[[#This Row],[Column2]]*1.25*1.14</f>
        <v>1880.9999999999998</v>
      </c>
    </row>
    <row r="8" spans="2:5" x14ac:dyDescent="0.25">
      <c r="B8" s="1" t="s">
        <v>275</v>
      </c>
      <c r="C8" s="5">
        <v>960</v>
      </c>
      <c r="D8" s="18" t="s">
        <v>277</v>
      </c>
      <c r="E8" s="5">
        <f>Table6[[#This Row],[Column2]]*1.25*1.14</f>
        <v>1367.9999999999998</v>
      </c>
    </row>
    <row r="9" spans="2:5" x14ac:dyDescent="0.25">
      <c r="B9" s="1" t="s">
        <v>276</v>
      </c>
      <c r="C9" s="5">
        <v>720</v>
      </c>
      <c r="D9" s="18" t="s">
        <v>277</v>
      </c>
      <c r="E9" s="5">
        <f>Table6[[#This Row],[Column2]]*1.25*1.14</f>
        <v>1026</v>
      </c>
    </row>
    <row r="10" spans="2:5" x14ac:dyDescent="0.25">
      <c r="D10" s="25"/>
      <c r="E10" s="5"/>
    </row>
    <row r="11" spans="2:5" x14ac:dyDescent="0.25">
      <c r="B11" s="6" t="s">
        <v>278</v>
      </c>
      <c r="D11" s="25"/>
      <c r="E11" s="5"/>
    </row>
    <row r="12" spans="2:5" x14ac:dyDescent="0.25">
      <c r="B12" s="1" t="s">
        <v>279</v>
      </c>
      <c r="C12" s="5">
        <v>2400</v>
      </c>
      <c r="D12" s="18" t="s">
        <v>283</v>
      </c>
      <c r="E12" s="5">
        <f>Table6[[#This Row],[Column2]]*1.25*1.14</f>
        <v>3419.9999999999995</v>
      </c>
    </row>
    <row r="13" spans="2:5" x14ac:dyDescent="0.25">
      <c r="B13" s="1" t="s">
        <v>280</v>
      </c>
      <c r="C13" s="5">
        <v>4200</v>
      </c>
      <c r="D13" s="18" t="s">
        <v>283</v>
      </c>
      <c r="E13" s="5">
        <f>Table6[[#This Row],[Column2]]*1.25*1.14</f>
        <v>5984.9999999999991</v>
      </c>
    </row>
    <row r="14" spans="2:5" x14ac:dyDescent="0.25">
      <c r="B14" s="1" t="s">
        <v>281</v>
      </c>
      <c r="C14" s="5">
        <v>1800</v>
      </c>
      <c r="D14" s="18" t="s">
        <v>283</v>
      </c>
      <c r="E14" s="5">
        <f>Table6[[#This Row],[Column2]]*1.25*1.14</f>
        <v>2565</v>
      </c>
    </row>
    <row r="15" spans="2:5" x14ac:dyDescent="0.25">
      <c r="B15" s="1" t="s">
        <v>282</v>
      </c>
      <c r="C15" s="1"/>
      <c r="D15" s="18"/>
      <c r="E15" s="5"/>
    </row>
    <row r="16" spans="2:5" x14ac:dyDescent="0.25">
      <c r="D16" s="25"/>
      <c r="E16" s="5"/>
    </row>
    <row r="17" spans="2:5" x14ac:dyDescent="0.25">
      <c r="B17" s="6" t="s">
        <v>284</v>
      </c>
      <c r="D17" s="25"/>
      <c r="E17" s="5"/>
    </row>
    <row r="18" spans="2:5" x14ac:dyDescent="0.25">
      <c r="B18" s="1" t="s">
        <v>285</v>
      </c>
      <c r="C18" s="5">
        <v>0</v>
      </c>
      <c r="D18" s="18" t="s">
        <v>283</v>
      </c>
      <c r="E18" s="5">
        <f>Table6[[#This Row],[Column2]]*1.25*1.14</f>
        <v>0</v>
      </c>
    </row>
  </sheetData>
  <hyperlinks>
    <hyperlink ref="E1" location="Menu!A1" display="Back to Menu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"/>
  <sheetViews>
    <sheetView workbookViewId="0">
      <selection activeCell="E1" sqref="E1"/>
    </sheetView>
  </sheetViews>
  <sheetFormatPr defaultRowHeight="15" x14ac:dyDescent="0.25"/>
  <cols>
    <col min="1" max="1" width="2.140625" customWidth="1"/>
    <col min="2" max="2" width="60" customWidth="1"/>
    <col min="3" max="3" width="14.28515625" customWidth="1"/>
    <col min="4" max="4" width="24.28515625" customWidth="1"/>
    <col min="5" max="5" width="18.5703125" customWidth="1"/>
  </cols>
  <sheetData>
    <row r="1" spans="2:5" x14ac:dyDescent="0.25">
      <c r="E1" s="41" t="s">
        <v>403</v>
      </c>
    </row>
    <row r="2" spans="2:5" ht="18.75" x14ac:dyDescent="0.3">
      <c r="B2" s="4" t="s">
        <v>286</v>
      </c>
      <c r="C2" s="1"/>
      <c r="D2" s="1"/>
    </row>
    <row r="3" spans="2:5" ht="30" x14ac:dyDescent="0.25">
      <c r="B3" s="16" t="s">
        <v>0</v>
      </c>
      <c r="C3" s="15" t="s">
        <v>327</v>
      </c>
      <c r="D3" s="14" t="s">
        <v>16</v>
      </c>
      <c r="E3" s="15" t="s">
        <v>328</v>
      </c>
    </row>
    <row r="4" spans="2:5" x14ac:dyDescent="0.25">
      <c r="B4" s="1" t="s">
        <v>295</v>
      </c>
      <c r="C4" s="5">
        <v>0.27599999999999902</v>
      </c>
      <c r="D4" s="19" t="s">
        <v>283</v>
      </c>
      <c r="E4" s="10">
        <f>Table7[[#This Row],[Column2]]*1.25*1.14</f>
        <v>0.39329999999999854</v>
      </c>
    </row>
    <row r="5" spans="2:5" x14ac:dyDescent="0.25">
      <c r="B5" s="1" t="s">
        <v>287</v>
      </c>
      <c r="C5" s="5">
        <v>241.442499999999</v>
      </c>
      <c r="D5" s="19" t="s">
        <v>283</v>
      </c>
      <c r="E5" s="10">
        <f>Table7[[#This Row],[Column2]]*1.25*1.14</f>
        <v>344.05556249999859</v>
      </c>
    </row>
    <row r="6" spans="2:5" x14ac:dyDescent="0.25">
      <c r="B6" s="1" t="s">
        <v>288</v>
      </c>
      <c r="C6" s="5">
        <v>402.44249999999897</v>
      </c>
      <c r="D6" s="19" t="s">
        <v>283</v>
      </c>
      <c r="E6" s="10">
        <f>Table7[[#This Row],[Column2]]*1.25*1.14</f>
        <v>573.48056249999854</v>
      </c>
    </row>
    <row r="7" spans="2:5" x14ac:dyDescent="0.25">
      <c r="B7" s="1" t="s">
        <v>289</v>
      </c>
      <c r="C7" s="5">
        <v>632.4425</v>
      </c>
      <c r="D7" s="19" t="s">
        <v>283</v>
      </c>
      <c r="E7" s="10">
        <f>Table7[[#This Row],[Column2]]*1.25*1.14</f>
        <v>901.23056249999991</v>
      </c>
    </row>
    <row r="8" spans="2:5" x14ac:dyDescent="0.25">
      <c r="B8" s="1" t="s">
        <v>290</v>
      </c>
      <c r="C8" s="5">
        <v>1207.4424999999901</v>
      </c>
      <c r="D8" s="19" t="s">
        <v>283</v>
      </c>
      <c r="E8" s="10">
        <f>Table7[[#This Row],[Column2]]*1.25*1.14</f>
        <v>1720.6055624999858</v>
      </c>
    </row>
    <row r="9" spans="2:5" x14ac:dyDescent="0.25">
      <c r="B9" s="1" t="s">
        <v>291</v>
      </c>
      <c r="C9" s="5">
        <v>2012.4424999999901</v>
      </c>
      <c r="D9" s="19" t="s">
        <v>283</v>
      </c>
      <c r="E9" s="10">
        <f>Table7[[#This Row],[Column2]]*1.25*1.14</f>
        <v>2867.7305624999858</v>
      </c>
    </row>
    <row r="10" spans="2:5" x14ac:dyDescent="0.25">
      <c r="B10" s="1" t="s">
        <v>292</v>
      </c>
      <c r="C10" s="5">
        <v>688.849999999999</v>
      </c>
      <c r="D10" s="19" t="s">
        <v>283</v>
      </c>
      <c r="E10" s="10">
        <f>Table7[[#This Row],[Column2]]*1.25*1.14</f>
        <v>981.61124999999845</v>
      </c>
    </row>
    <row r="11" spans="2:5" x14ac:dyDescent="0.25">
      <c r="B11" s="1" t="s">
        <v>293</v>
      </c>
      <c r="C11" s="5">
        <v>57.499999999999901</v>
      </c>
      <c r="D11" s="19" t="s">
        <v>17</v>
      </c>
      <c r="E11" s="10">
        <f>Table7[[#This Row],[Column2]]*1.25*1.14</f>
        <v>81.937499999999844</v>
      </c>
    </row>
    <row r="12" spans="2:5" x14ac:dyDescent="0.25">
      <c r="B12" s="1" t="s">
        <v>294</v>
      </c>
      <c r="C12" s="5">
        <v>57.499999999999901</v>
      </c>
      <c r="D12" s="19" t="s">
        <v>17</v>
      </c>
      <c r="E12" s="10">
        <f>Table7[[#This Row],[Column2]]*1.25*1.14</f>
        <v>81.937499999999844</v>
      </c>
    </row>
  </sheetData>
  <hyperlinks>
    <hyperlink ref="E1" location="Menu!A1" display="Back to Menu"/>
  </hyperlink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workbookViewId="0">
      <selection activeCell="E13" sqref="E13"/>
    </sheetView>
  </sheetViews>
  <sheetFormatPr defaultRowHeight="15" x14ac:dyDescent="0.25"/>
  <cols>
    <col min="1" max="1" width="2.140625" customWidth="1"/>
    <col min="2" max="2" width="60" customWidth="1"/>
    <col min="3" max="4" width="12.85546875" customWidth="1"/>
    <col min="5" max="5" width="14.28515625" customWidth="1"/>
    <col min="6" max="6" width="26.7109375" bestFit="1" customWidth="1"/>
    <col min="7" max="7" width="18.5703125" customWidth="1"/>
    <col min="8" max="10" width="12.85546875" customWidth="1"/>
  </cols>
  <sheetData>
    <row r="1" spans="2:14" x14ac:dyDescent="0.25">
      <c r="H1" s="27"/>
      <c r="J1" s="41" t="s">
        <v>403</v>
      </c>
    </row>
    <row r="2" spans="2:14" ht="18.75" x14ac:dyDescent="0.3">
      <c r="B2" s="4" t="s">
        <v>296</v>
      </c>
      <c r="C2" s="74" t="s">
        <v>363</v>
      </c>
      <c r="D2" s="75"/>
      <c r="E2" s="75"/>
      <c r="F2" s="75"/>
      <c r="G2" s="76"/>
      <c r="H2" s="71" t="s">
        <v>355</v>
      </c>
      <c r="I2" s="72"/>
      <c r="J2" s="73"/>
      <c r="K2" s="28"/>
    </row>
    <row r="3" spans="2:14" ht="45" x14ac:dyDescent="0.25">
      <c r="B3" s="17" t="s">
        <v>0</v>
      </c>
      <c r="C3" s="14" t="s">
        <v>330</v>
      </c>
      <c r="D3" s="15" t="s">
        <v>342</v>
      </c>
      <c r="E3" s="15" t="s">
        <v>327</v>
      </c>
      <c r="F3" s="14" t="s">
        <v>16</v>
      </c>
      <c r="G3" s="15" t="s">
        <v>328</v>
      </c>
      <c r="H3" s="15" t="s">
        <v>353</v>
      </c>
      <c r="I3" s="15" t="s">
        <v>354</v>
      </c>
      <c r="J3" s="29" t="s">
        <v>356</v>
      </c>
    </row>
    <row r="4" spans="2:14" x14ac:dyDescent="0.25">
      <c r="B4" s="6" t="s">
        <v>309</v>
      </c>
      <c r="C4" s="14"/>
      <c r="D4" s="14"/>
      <c r="E4" s="6"/>
      <c r="F4" s="14"/>
    </row>
    <row r="5" spans="2:14" x14ac:dyDescent="0.25">
      <c r="B5" s="1" t="s">
        <v>303</v>
      </c>
      <c r="C5" s="19" t="s">
        <v>331</v>
      </c>
      <c r="D5" s="19" t="s">
        <v>343</v>
      </c>
      <c r="E5" s="5">
        <v>132.25</v>
      </c>
      <c r="F5" s="19" t="s">
        <v>352</v>
      </c>
      <c r="G5" s="5">
        <f>Table8[[#This Row],[Column2]]*1.25*1.14</f>
        <v>188.45624999999998</v>
      </c>
      <c r="H5" s="5">
        <v>287.5</v>
      </c>
      <c r="I5" s="5">
        <v>80.5</v>
      </c>
      <c r="J5" s="5">
        <v>230</v>
      </c>
    </row>
    <row r="6" spans="2:14" x14ac:dyDescent="0.25">
      <c r="B6" s="1" t="s">
        <v>304</v>
      </c>
      <c r="C6" s="19" t="s">
        <v>332</v>
      </c>
      <c r="D6" s="19" t="s">
        <v>344</v>
      </c>
      <c r="E6" s="5">
        <v>258.75</v>
      </c>
      <c r="F6" s="19" t="s">
        <v>352</v>
      </c>
      <c r="G6" s="5">
        <f>Table8[[#This Row],[Column2]]*1.25*1.14</f>
        <v>368.71874999999994</v>
      </c>
      <c r="H6" s="5">
        <v>287.5</v>
      </c>
      <c r="I6" s="5">
        <v>103.5</v>
      </c>
      <c r="J6" s="5">
        <v>230</v>
      </c>
    </row>
    <row r="7" spans="2:14" x14ac:dyDescent="0.25">
      <c r="B7" s="1" t="s">
        <v>305</v>
      </c>
      <c r="C7" s="19" t="s">
        <v>333</v>
      </c>
      <c r="D7" s="19" t="s">
        <v>345</v>
      </c>
      <c r="E7" s="5">
        <v>385.24999999999898</v>
      </c>
      <c r="F7" s="19" t="s">
        <v>352</v>
      </c>
      <c r="G7" s="5">
        <f>Table8[[#This Row],[Column2]]*1.25*1.14</f>
        <v>548.98124999999857</v>
      </c>
      <c r="H7" s="5">
        <v>287.5</v>
      </c>
      <c r="I7" s="5">
        <v>126.5</v>
      </c>
      <c r="J7" s="5">
        <v>230</v>
      </c>
    </row>
    <row r="8" spans="2:14" x14ac:dyDescent="0.25">
      <c r="B8" s="1" t="s">
        <v>306</v>
      </c>
      <c r="C8" s="19" t="s">
        <v>334</v>
      </c>
      <c r="D8" s="19" t="s">
        <v>332</v>
      </c>
      <c r="E8" s="5">
        <v>644</v>
      </c>
      <c r="F8" s="19" t="s">
        <v>352</v>
      </c>
      <c r="G8" s="5">
        <f>Table8[[#This Row],[Column2]]*1.25*1.14</f>
        <v>917.69999999999993</v>
      </c>
      <c r="H8" s="5">
        <v>287.5</v>
      </c>
      <c r="I8" s="5">
        <v>184</v>
      </c>
      <c r="J8" s="5">
        <v>230</v>
      </c>
    </row>
    <row r="9" spans="2:14" x14ac:dyDescent="0.25">
      <c r="B9" s="1" t="s">
        <v>307</v>
      </c>
      <c r="C9" s="19" t="s">
        <v>335</v>
      </c>
      <c r="D9" s="19" t="s">
        <v>333</v>
      </c>
      <c r="E9" s="5">
        <v>850.99999999999898</v>
      </c>
      <c r="F9" s="19" t="s">
        <v>352</v>
      </c>
      <c r="G9" s="5">
        <f>Table8[[#This Row],[Column2]]*1.25*1.14</f>
        <v>1212.6749999999984</v>
      </c>
      <c r="H9" s="5">
        <v>287.5</v>
      </c>
      <c r="I9" s="5">
        <v>241.5</v>
      </c>
      <c r="J9" s="5">
        <v>230</v>
      </c>
    </row>
    <row r="10" spans="2:14" x14ac:dyDescent="0.25">
      <c r="B10" s="1" t="s">
        <v>308</v>
      </c>
      <c r="C10" s="19" t="s">
        <v>336</v>
      </c>
      <c r="D10" s="19" t="s">
        <v>337</v>
      </c>
      <c r="E10" s="5">
        <v>1276.5</v>
      </c>
      <c r="F10" s="19" t="s">
        <v>352</v>
      </c>
      <c r="G10" s="5">
        <f>Table8[[#This Row],[Column2]]*1.25*1.14</f>
        <v>1819.0124999999998</v>
      </c>
      <c r="H10" s="5">
        <v>287.5</v>
      </c>
      <c r="I10" s="5">
        <v>471.5</v>
      </c>
      <c r="J10" s="5">
        <v>230</v>
      </c>
    </row>
    <row r="11" spans="2:14" x14ac:dyDescent="0.25">
      <c r="B11" s="6"/>
      <c r="C11" s="14"/>
      <c r="D11" s="14"/>
      <c r="E11" s="6"/>
      <c r="F11" s="26"/>
      <c r="G11" s="10"/>
      <c r="H11" s="10"/>
      <c r="I11" s="10"/>
      <c r="J11" s="10"/>
    </row>
    <row r="12" spans="2:14" x14ac:dyDescent="0.25">
      <c r="B12" s="6" t="s">
        <v>310</v>
      </c>
      <c r="C12" s="14"/>
      <c r="D12" s="14"/>
      <c r="E12" s="6"/>
      <c r="F12" s="26"/>
      <c r="G12" s="10"/>
      <c r="H12" s="10"/>
      <c r="I12" s="10"/>
      <c r="J12" s="10"/>
    </row>
    <row r="13" spans="2:14" x14ac:dyDescent="0.25">
      <c r="B13" s="1" t="s">
        <v>297</v>
      </c>
      <c r="C13" s="19" t="s">
        <v>333</v>
      </c>
      <c r="D13" s="19" t="s">
        <v>346</v>
      </c>
      <c r="E13" s="5">
        <v>328.9</v>
      </c>
      <c r="F13" s="19" t="s">
        <v>352</v>
      </c>
      <c r="G13" s="5">
        <f>Table8[[#This Row],[Column2]]*1.25*1.14</f>
        <v>468.68249999999995</v>
      </c>
      <c r="H13" s="5">
        <v>287.5</v>
      </c>
      <c r="I13" s="5">
        <v>80.5</v>
      </c>
      <c r="J13" s="5">
        <v>230</v>
      </c>
      <c r="N13" s="27"/>
    </row>
    <row r="14" spans="2:14" x14ac:dyDescent="0.25">
      <c r="B14" s="1" t="s">
        <v>298</v>
      </c>
      <c r="C14" s="19" t="s">
        <v>337</v>
      </c>
      <c r="D14" s="19" t="s">
        <v>350</v>
      </c>
      <c r="E14" s="5">
        <v>464.599999999999</v>
      </c>
      <c r="F14" s="19" t="s">
        <v>352</v>
      </c>
      <c r="G14" s="5">
        <f>Table8[[#This Row],[Column2]]*1.25*1.14</f>
        <v>662.05499999999847</v>
      </c>
      <c r="H14" s="5">
        <v>287.5</v>
      </c>
      <c r="I14" s="5">
        <v>103.5</v>
      </c>
      <c r="J14" s="5">
        <v>230</v>
      </c>
    </row>
    <row r="15" spans="2:14" x14ac:dyDescent="0.25">
      <c r="B15" s="1" t="s">
        <v>299</v>
      </c>
      <c r="C15" s="19" t="s">
        <v>338</v>
      </c>
      <c r="D15" s="19" t="s">
        <v>347</v>
      </c>
      <c r="E15" s="5">
        <v>577.29999999999995</v>
      </c>
      <c r="F15" s="19" t="s">
        <v>352</v>
      </c>
      <c r="G15" s="5">
        <f>Table8[[#This Row],[Column2]]*1.25*1.14</f>
        <v>822.65249999999992</v>
      </c>
      <c r="H15" s="5">
        <v>287.5</v>
      </c>
      <c r="I15" s="5">
        <v>126.5</v>
      </c>
      <c r="J15" s="5">
        <v>230</v>
      </c>
    </row>
    <row r="16" spans="2:14" x14ac:dyDescent="0.25">
      <c r="B16" s="1" t="s">
        <v>300</v>
      </c>
      <c r="C16" s="19" t="s">
        <v>339</v>
      </c>
      <c r="D16" s="19" t="s">
        <v>348</v>
      </c>
      <c r="E16" s="5">
        <v>837.19999999999902</v>
      </c>
      <c r="F16" s="19" t="s">
        <v>352</v>
      </c>
      <c r="G16" s="5">
        <f>Table8[[#This Row],[Column2]]*1.25*1.14</f>
        <v>1193.0099999999986</v>
      </c>
      <c r="H16" s="5">
        <v>287.5</v>
      </c>
      <c r="I16" s="5">
        <v>184</v>
      </c>
      <c r="J16" s="5">
        <v>230</v>
      </c>
    </row>
    <row r="17" spans="2:10" x14ac:dyDescent="0.25">
      <c r="B17" s="1" t="s">
        <v>301</v>
      </c>
      <c r="C17" s="19" t="s">
        <v>340</v>
      </c>
      <c r="D17" s="19" t="s">
        <v>349</v>
      </c>
      <c r="E17" s="5">
        <v>1039.5999999999999</v>
      </c>
      <c r="F17" s="19" t="s">
        <v>352</v>
      </c>
      <c r="G17" s="5">
        <f>Table8[[#This Row],[Column2]]*1.25*1.14</f>
        <v>1481.4299999999998</v>
      </c>
      <c r="H17" s="5">
        <v>287.5</v>
      </c>
      <c r="I17" s="5">
        <v>241.5</v>
      </c>
      <c r="J17" s="5">
        <v>230</v>
      </c>
    </row>
    <row r="18" spans="2:10" x14ac:dyDescent="0.25">
      <c r="B18" s="1" t="s">
        <v>302</v>
      </c>
      <c r="C18" s="19" t="s">
        <v>341</v>
      </c>
      <c r="D18" s="19" t="s">
        <v>351</v>
      </c>
      <c r="E18" s="5">
        <v>2185</v>
      </c>
      <c r="F18" s="19" t="s">
        <v>352</v>
      </c>
      <c r="G18" s="5">
        <f>Table8[[#This Row],[Column2]]*1.25*1.14</f>
        <v>3113.6249999999995</v>
      </c>
      <c r="H18" s="5">
        <v>287.5</v>
      </c>
      <c r="I18" s="5">
        <v>471.5</v>
      </c>
      <c r="J18" s="5">
        <v>230</v>
      </c>
    </row>
    <row r="19" spans="2:10" x14ac:dyDescent="0.25">
      <c r="C19" s="26"/>
      <c r="D19" s="26"/>
      <c r="E19" s="10"/>
      <c r="F19" s="26"/>
    </row>
    <row r="20" spans="2:10" x14ac:dyDescent="0.25">
      <c r="B20" s="13" t="s">
        <v>357</v>
      </c>
      <c r="C20" s="26"/>
      <c r="D20" s="26"/>
      <c r="E20" s="10"/>
      <c r="F20" s="26"/>
    </row>
    <row r="21" spans="2:10" x14ac:dyDescent="0.25">
      <c r="B21" s="13" t="s">
        <v>358</v>
      </c>
      <c r="C21" s="26"/>
      <c r="D21" s="26"/>
      <c r="E21" s="10"/>
      <c r="F21" s="26"/>
    </row>
    <row r="22" spans="2:10" x14ac:dyDescent="0.25">
      <c r="B22" s="13" t="s">
        <v>359</v>
      </c>
      <c r="C22" s="26"/>
      <c r="D22" s="26"/>
      <c r="E22" s="10"/>
      <c r="F22" s="26"/>
    </row>
    <row r="23" spans="2:10" x14ac:dyDescent="0.25">
      <c r="B23" s="13" t="s">
        <v>360</v>
      </c>
      <c r="C23" s="26"/>
      <c r="D23" s="26"/>
      <c r="E23" s="10"/>
      <c r="F23" s="26"/>
    </row>
    <row r="24" spans="2:10" x14ac:dyDescent="0.25">
      <c r="B24" s="13" t="s">
        <v>361</v>
      </c>
      <c r="C24" s="26"/>
      <c r="D24" s="26"/>
      <c r="E24" s="10"/>
      <c r="F24" s="26"/>
    </row>
    <row r="25" spans="2:10" x14ac:dyDescent="0.25">
      <c r="B25" s="13" t="s">
        <v>362</v>
      </c>
      <c r="C25" s="26"/>
      <c r="D25" s="26"/>
      <c r="E25" s="10"/>
      <c r="F25" s="26"/>
    </row>
    <row r="26" spans="2:10" x14ac:dyDescent="0.25">
      <c r="C26" s="26"/>
      <c r="D26" s="26"/>
      <c r="E26" s="10"/>
      <c r="F26" s="26"/>
    </row>
    <row r="27" spans="2:10" x14ac:dyDescent="0.25">
      <c r="C27" s="26"/>
      <c r="D27" s="26"/>
      <c r="E27" s="10"/>
      <c r="F27" s="26"/>
    </row>
  </sheetData>
  <mergeCells count="2">
    <mergeCell ref="H2:J2"/>
    <mergeCell ref="C2:G2"/>
  </mergeCells>
  <hyperlinks>
    <hyperlink ref="J1" location="Menu!A1" display="Back to Menu"/>
  </hyperlink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Menu</vt:lpstr>
      <vt:lpstr>Additional Costs</vt:lpstr>
      <vt:lpstr>Dial-Up Services</vt:lpstr>
      <vt:lpstr>ADSL</vt:lpstr>
      <vt:lpstr>Domains</vt:lpstr>
      <vt:lpstr>Hosting</vt:lpstr>
      <vt:lpstr>Website Design</vt:lpstr>
      <vt:lpstr>Products</vt:lpstr>
      <vt:lpstr>VPS</vt:lpstr>
      <vt:lpstr>Data Centre</vt:lpstr>
      <vt:lpstr>VSAT AfriSky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Zeyn Khan</dc:creator>
  <cp:lastModifiedBy>Zeyn Khan</cp:lastModifiedBy>
  <cp:lastPrinted>2012-07-07T09:47:25Z</cp:lastPrinted>
  <dcterms:created xsi:type="dcterms:W3CDTF">2012-06-12T11:52:57Z</dcterms:created>
  <dcterms:modified xsi:type="dcterms:W3CDTF">2013-02-11T14:06:11Z</dcterms:modified>
</cp:coreProperties>
</file>